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6210" windowHeight="2790" activeTab="0"/>
  </bookViews>
  <sheets>
    <sheet name="만족도 결과 통계표(학생)" sheetId="1" r:id="rId1"/>
    <sheet name="만족도 결과 통계표(교직원)" sheetId="2" r:id="rId2"/>
    <sheet name="설문결과분석" sheetId="3" r:id="rId3"/>
    <sheet name="1학년" sheetId="4" r:id="rId4"/>
    <sheet name="2학년" sheetId="5" r:id="rId5"/>
    <sheet name="3학년" sheetId="6" r:id="rId6"/>
    <sheet name="교직원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<sst xmlns="http://schemas.openxmlformats.org/spreadsheetml/2006/main" count="1031" uniqueCount="164">
  <si>
    <t>④</t>
  </si>
  <si>
    <t>③</t>
  </si>
  <si>
    <t>②</t>
  </si>
  <si>
    <t>내용</t>
  </si>
  <si>
    <t>응답자수</t>
  </si>
  <si>
    <t>①</t>
  </si>
  <si>
    <t>비율</t>
  </si>
  <si>
    <t>내용</t>
  </si>
  <si>
    <t>응답자수</t>
  </si>
  <si>
    <t>비율</t>
  </si>
  <si>
    <t>③</t>
  </si>
  <si>
    <t>⑤</t>
  </si>
  <si>
    <t>매우그렇다</t>
  </si>
  <si>
    <t>그렇다</t>
  </si>
  <si>
    <t>보통이다</t>
  </si>
  <si>
    <t>그렇지않다</t>
  </si>
  <si>
    <t>전혀그렇지 않다</t>
  </si>
  <si>
    <t xml:space="preserve">1.  조사  대상 : 본교 1,2,3학년 </t>
  </si>
  <si>
    <t>매우그렇다</t>
  </si>
  <si>
    <t xml:space="preserve">그렇다 </t>
  </si>
  <si>
    <t>그러지 않다</t>
  </si>
  <si>
    <t>전혀그러지않다</t>
  </si>
  <si>
    <t>만족도총계</t>
  </si>
  <si>
    <t>합계</t>
  </si>
  <si>
    <t>2. 우리 학교급식에서 제공하는 음식의 간은 어떻습니까?</t>
  </si>
  <si>
    <t>3. 우리 학교급식에서 사용하고 있는 식재료는 
신선하고 품질이 좋은 것을 사용한다고 생각하십니까?</t>
  </si>
  <si>
    <t>4. 우리 학교급식은 위생적이고 안전하다고 생각하십니까?</t>
  </si>
  <si>
    <t>식기류(식판 등)가 청결하지 않아서</t>
  </si>
  <si>
    <t>⑥</t>
  </si>
  <si>
    <t>식당이 지저분해서</t>
  </si>
  <si>
    <t>급식시설이 낡아서</t>
  </si>
  <si>
    <t>급식관계자의 비위생적인 행동 때문에</t>
  </si>
  <si>
    <t>이물질이 나와서</t>
  </si>
  <si>
    <t>기타</t>
  </si>
  <si>
    <t>6. 우리학교에서 운영하는 영양,식생활교육이 도움이됩니까?</t>
  </si>
  <si>
    <t>6-1.(④,⑤으로 응답한경우) 그렇지 않은 이유는 무엇입니까?
(복수응답 가능)</t>
  </si>
  <si>
    <t>5-1.(④,⑤으로 응답한경우) 그렇지 않은 이유는 무엇입니까?
(복수응답 가능)</t>
  </si>
  <si>
    <t>4-1.(④,⑤으로 응답한경우) 그렇지 않은 이유는 무엇입니까?
(복수응답 가능)</t>
  </si>
  <si>
    <t>관심이 없어서</t>
  </si>
  <si>
    <t>내용이 너무어려워서</t>
  </si>
  <si>
    <t>7. 우리 학교에서 실시하는 영양식생화 교육 중 중점적으로 교육했으면 하는 내용은 무엇입니까?</t>
  </si>
  <si>
    <t>편식교정</t>
  </si>
  <si>
    <t>식사예절</t>
  </si>
  <si>
    <t>식중독예방</t>
  </si>
  <si>
    <t>영양정보</t>
  </si>
  <si>
    <t>식사요법</t>
  </si>
  <si>
    <t>8.우리학교는 급식운영과 관련하여 소통이 잘된다고 생각하십니까?</t>
  </si>
  <si>
    <t>의견이 잘 반영되지 않아서</t>
  </si>
  <si>
    <t>의견을 제시할 수 있는 방법을 몰라서</t>
  </si>
  <si>
    <t>9. 우리 학교급식에 전반적으로 만족합니까?</t>
  </si>
  <si>
    <t>9-1. (①,②,③으로 응답한경우) 만족한 이유는 무엇입니까?
(복수응답 가능)</t>
  </si>
  <si>
    <t>식단이 다양하고 맛있어서</t>
  </si>
  <si>
    <t>내가 좋아하는 음식이 나와서</t>
  </si>
  <si>
    <t>급식관계자가 친절해서</t>
  </si>
  <si>
    <t>학교급식이 위생적이어서</t>
  </si>
  <si>
    <t>8-1. (④,⑤으로 응답한경우) 그렇지 않은 이유는 무엇입니까?
(복수응답 가능)</t>
  </si>
  <si>
    <t>9-2.(④,⑤으로 응답한경우) 그렇지 않은 이유는 무엇입니까?
(복수응답 가능)</t>
  </si>
  <si>
    <t>식단이 다양하지 않고 맛이 없어서</t>
  </si>
  <si>
    <t>내가 싫어하는 음식이 나와서</t>
  </si>
  <si>
    <t>급식관계자가 불친절해서</t>
  </si>
  <si>
    <t>학교급식이 비위생적이어서</t>
  </si>
  <si>
    <t>매우짜다</t>
  </si>
  <si>
    <t>짜다</t>
  </si>
  <si>
    <t>적당하다</t>
  </si>
  <si>
    <t>싱겁다</t>
  </si>
  <si>
    <t>매우싱겁다</t>
  </si>
  <si>
    <t>기타</t>
  </si>
  <si>
    <t>4-1</t>
  </si>
  <si>
    <t>5-1</t>
  </si>
  <si>
    <t>6-1</t>
  </si>
  <si>
    <t>8</t>
  </si>
  <si>
    <t>8-1</t>
  </si>
  <si>
    <t>9</t>
  </si>
  <si>
    <t>9-1</t>
  </si>
  <si>
    <t>9-2</t>
  </si>
  <si>
    <t>1학년전체</t>
  </si>
  <si>
    <t>전체통계</t>
  </si>
  <si>
    <t>2학년전체</t>
  </si>
  <si>
    <t>3학년전체</t>
  </si>
  <si>
    <t>1.우리 학교급식은 건강과 올바른 식습관
 형성에 도움을 준다고 생각하십니까?</t>
  </si>
  <si>
    <t>시행 : 숭의과학기술고등학교</t>
  </si>
  <si>
    <t xml:space="preserve">5. 우리 학교의 식재료는 우수하고 안전하며, GMO없는 식재료를 우선 사용한다고 생각하십니까? </t>
  </si>
  <si>
    <t>잘모른다</t>
  </si>
  <si>
    <t>좋은 식재료를 가용하지 않은거 같다</t>
  </si>
  <si>
    <t>10. 우리 학교 김치에 전반적으로 만족합니까?</t>
  </si>
  <si>
    <t>만족한다</t>
  </si>
  <si>
    <t>불만족이다</t>
  </si>
  <si>
    <t>매우 불만족이다</t>
  </si>
  <si>
    <t>매우 만족한다</t>
  </si>
  <si>
    <t>10-1.(①,②,③으로 응답한경우) 만족한 이유는 무엇입니까?</t>
  </si>
  <si>
    <t>김치가 맛있어서</t>
  </si>
  <si>
    <t>김치의 간이 적당하다고 느껴서</t>
  </si>
  <si>
    <t>김치의 숙성정도가 알맞아서</t>
  </si>
  <si>
    <t>10-2.(④,⑤으로 응답한경우)  만족하지 않은 이유는 무엇입니까?</t>
  </si>
  <si>
    <t>김치가 맛없어서</t>
  </si>
  <si>
    <t>김치의 간이 알맞지 않아서</t>
  </si>
  <si>
    <t>김치의 숙성이 덜 되어서</t>
  </si>
  <si>
    <t>10</t>
  </si>
  <si>
    <t>10-1</t>
  </si>
  <si>
    <t>10-2</t>
  </si>
  <si>
    <t xml:space="preserve">7.학교에서 영양 식생활 교육 중 중점적으로 했으면 하는 내용으로 식중독예방,영양정보에 관한 응답이 많았습니다.영양교육지를 작성 할 때 설문내용을 토대로 식중독 예방과 영양정보에 관한 내용을 중점적으로 하겠습니다. </t>
  </si>
  <si>
    <t>1학년자동차 1반</t>
  </si>
  <si>
    <t>1학년스마트드론 2반</t>
  </si>
  <si>
    <t>1학년스마트드론 1반</t>
  </si>
  <si>
    <t>1학년건축인테리어 1반</t>
  </si>
  <si>
    <t>1학년전기1반</t>
  </si>
  <si>
    <t>1학년 부사관1반</t>
  </si>
  <si>
    <t>1학년조리제빵1반</t>
  </si>
  <si>
    <t>스마트드론전자1반</t>
  </si>
  <si>
    <t>스마트드론전자2반</t>
  </si>
  <si>
    <t>건축인테리어 1반</t>
  </si>
  <si>
    <t xml:space="preserve">자동차 1반 </t>
  </si>
  <si>
    <t>전기 1반</t>
  </si>
  <si>
    <t xml:space="preserve">부사관 1반 </t>
  </si>
  <si>
    <t>조리제빵 1반</t>
  </si>
  <si>
    <t>조리제빵 2반</t>
  </si>
  <si>
    <t>스마트드론 1반</t>
  </si>
  <si>
    <t xml:space="preserve">스마트드론 2반 </t>
  </si>
  <si>
    <t xml:space="preserve"> 건의사항으로 들어온 내용 중에 적용가능한 범위내에서 아이들의 의견을 수렴하여 즐거운 식사시간이 되도록 노력하겠습니다. 
 다양한 메뉴는  기호도 및 기타사항도 반영하여 급식에서 적용 가능한 신메뉴를 개발등을 하도록하겠으며 이밖에 다양한 의견을 수렴하여 더욱 위생적이고 안전한 급식을 제공할  할 수 있도록 하겠습니다.</t>
  </si>
  <si>
    <t xml:space="preserve">전기 1반 </t>
  </si>
  <si>
    <t>부사관 1반</t>
  </si>
  <si>
    <t>자동차 1반</t>
  </si>
  <si>
    <t>교직원</t>
  </si>
  <si>
    <t xml:space="preserve">1.  조사  대상 : 본교 교직원 </t>
  </si>
  <si>
    <t>시행 :숭의과학기술고등학교</t>
  </si>
  <si>
    <t>불만족한다</t>
  </si>
  <si>
    <t>매우 불만족한다</t>
  </si>
  <si>
    <t>김치의 숙성이 덜되어서</t>
  </si>
  <si>
    <t>3-1</t>
  </si>
  <si>
    <t>4</t>
  </si>
  <si>
    <t>5</t>
  </si>
  <si>
    <t>7</t>
  </si>
  <si>
    <t>7-1</t>
  </si>
  <si>
    <t>7-2</t>
  </si>
  <si>
    <t>3. 조사  기간 : 2023년. 4월.</t>
  </si>
  <si>
    <t>2. 응답인원 :      59명</t>
  </si>
  <si>
    <t>3.우리 학교급식은 위생적이고 안전하다고 생각하십니까?</t>
  </si>
  <si>
    <t>2. 응답인원 :     436  명</t>
  </si>
  <si>
    <t xml:space="preserve">4. 우리 학교의 급식 장소는 편안합니까? </t>
  </si>
  <si>
    <t>매우 그렇다</t>
  </si>
  <si>
    <t>그렇지 않다</t>
  </si>
  <si>
    <t>전혀 그렇지 않다</t>
  </si>
  <si>
    <t>4-1. (④,⑤으로 응답한경우) 그렇지 않은 이유는 무엇입니까?
(복수응답 가능)</t>
  </si>
  <si>
    <t>3-1. (④,⑤으로 응답한경우) 그렇지 않은 이유는 무엇입니까?
(복수응답 가능)</t>
  </si>
  <si>
    <t>너무 소란스러워서</t>
  </si>
  <si>
    <t>환경(장소,식탁,의자 등)이 좋지않아서</t>
  </si>
  <si>
    <t>줄서는 시간이 길어서(배식인원 및 배식대부족)</t>
  </si>
  <si>
    <t>식탁이 지저분해서</t>
  </si>
  <si>
    <t>배식 질서 위반(새치기 등)이 많아서</t>
  </si>
  <si>
    <t>5. 우리학교에서 운영하는 영양,식생활교육 중 중점적으로 교육했으면 하는 내용은 무엇입니까?</t>
  </si>
  <si>
    <t>6. 우리 학교급식에 전반적으로 만족합니까?</t>
  </si>
  <si>
    <t>7.우리학교 김치에 전반적으로 만족하십니까?</t>
  </si>
  <si>
    <t>7-1.(①,②,③으로 응답한경우) 만족한 이유는 무엇입니까?
(복수응답 가능)</t>
  </si>
  <si>
    <t>7-2.(④,⑤으로 응답한경우) 그렇지 않은 이유는 무엇입니까?
(복수응답 가능)</t>
  </si>
  <si>
    <t>2023년 만족도 설문조사 분석</t>
  </si>
  <si>
    <t>1.학교급식이 건강과 올바른 식습관 형성에 도움을 준다는 질문에 88% 이상이 보통이상으로 답을 했습니다. 학생들의 건강에 유익한 급식을 제공 할 수 있도록 하겠습니다.</t>
  </si>
  <si>
    <t>2. 학교에서 제공하는 음식의 간에 대한 질문에 74%가 적당하고 만족한다고 응답해 주어 대체적으로 적절한것으로 보입니다. 나트륨저감화노력으로 국의 간을 염도 0.8%, 육개장이나 짬뽕탕 같은 경우 1%  제공하고 있습니다. 싱겁다는 의견이 있으나, 건강을 위해 저염으로 노력하고 있습니다.</t>
  </si>
  <si>
    <t>3. 식재료의 품질은 92%가 보통이상이라고 답해주었습니다. 더욱 신선하고 품질 좋은 식품을 가지고 급식을 할 수 있도록 하겠습니다.</t>
  </si>
  <si>
    <t xml:space="preserve">4. 학교급식이 위생적인가의 질문에는 95% 가 보통이상이라고 답해주었고 5%가 위생적이지 못하고 답했는데 그이유로(4-1) 식당이 청결하지 않아서, 급식시설이 낡아서 라고 답했습니다. 더욱 청결에 신경써서 위생적인 급식이 되도록 하겠습니다. </t>
  </si>
  <si>
    <t>5. 우리 학교의 식재료는 우수하고 안전하며, GMO없는 식재료를 우선 사용한다고 생각하냐는 질문에 95%이상이 보통이상으로 답해주었고 5%가 그렇지 않다고 답했는데 그이유로(5-1) 잘 모른다 고 답했습니다. 급식에서 사용하는 식재료가 우수 식재료 임을 학생들과 교직원들이 알 수 있도록 홈페이지 개시를 통해 다들 알 수 있도록 적극알리도록 하겠습니다.</t>
  </si>
  <si>
    <t>6. 영양,식생활교육이 91%이상이 도움이 되고 있다고 응답해주었는데 도움이 안된다는 (6-1)의견으로 관심이 없어서를 선택했습니다. 학생들이 좀 더 쉽게 접하고 이해할 수 있는 영양,식생활 교육 자료를 만들겠습니다.</t>
  </si>
  <si>
    <t>8.급식과 관련해서 소통이 잘 되는가에 대한 응답으로 90%가 보통이상,10%그렇지 않다고 하였으며 이유로(8-1)의견을 제시할 수 있는 방법을 모르고 의견반영이 잘 되지 않는다고 했는데 홈페이지 급식건의글 작성과 대의원회의때 의견을 전달해주면 학생회 친구들과 급식 소위원회를 통해서 소통하겠습니다.</t>
  </si>
  <si>
    <t>9. 급식에 전반적으로 만족하냐는 질문에 매우그렇다 16%,그렇다29%,보통이다33%,그렇지 않다 14%,전혀그렇지 않다 8%로 나타났습니다. 만족한 이유는 식단이 다양하고 맛있어서가 가장많이 응답해주었습니다. 반대의견의 학생들도 식단이 다양하거나 맛이 없어서로 나왔습니다. 학생들과 소통을 통해서 만족스러워 급식을 제공할 수 있도록 노력하겠습니다.</t>
  </si>
  <si>
    <t xml:space="preserve">10.우리 학교 김치에 전반적으로 만족하냐는 질문에는 매우그렇다23%,그렇다29%,보통이다36%,그렇지않다7%전혀그렇지않다4%로 나타났습니다. 만족한 이유는 김치가 맛이있고 간이 적절하다는 의견이 가장많이 응답해주었습니다. 반대 의견의 학생들도 불만족 이유가 김치가 맛이없고 간이 적절하지 못하다고 나왔습니다. 김치 업체와 적절한 조율을 통해 맛있는 김치를 제공할 수 있도록 하겠습니다. 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</si>
</sst>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&quot;월&quot;\ dd&quot;일&quot;"/>
    <numFmt numFmtId="180" formatCode="0.0%"/>
  </numFmts>
  <fonts count="54">
    <font>
      <sz val="11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2"/>
      <name val="휴먼엑스포"/>
      <family val="1"/>
    </font>
    <font>
      <b/>
      <sz val="12"/>
      <name val="휴먼엑스포"/>
      <family val="1"/>
    </font>
    <font>
      <sz val="14"/>
      <name val="휴먼엑스포"/>
      <family val="1"/>
    </font>
    <font>
      <b/>
      <sz val="11"/>
      <name val="굴림"/>
      <family val="3"/>
    </font>
    <font>
      <sz val="10"/>
      <color indexed="8"/>
      <name val="맑은 고딕"/>
      <family val="3"/>
    </font>
    <font>
      <b/>
      <sz val="10.5"/>
      <color indexed="8"/>
      <name val="맑은 고딕"/>
      <family val="3"/>
    </font>
    <font>
      <sz val="12"/>
      <name val="돋움"/>
      <family val="3"/>
    </font>
    <font>
      <sz val="10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9"/>
      <color indexed="8"/>
      <name val="맑은 고딕"/>
      <family val="3"/>
    </font>
    <font>
      <b/>
      <sz val="1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2"/>
      <color indexed="56"/>
      <name val="HY얕은샘물M"/>
      <family val="1"/>
    </font>
    <font>
      <b/>
      <sz val="10.5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9" fontId="0" fillId="0" borderId="1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69">
      <alignment vertical="center"/>
      <protection/>
    </xf>
    <xf numFmtId="0" fontId="14" fillId="0" borderId="0" xfId="69" applyFont="1" applyAlignment="1">
      <alignment horizontal="center" vertical="center"/>
      <protection/>
    </xf>
    <xf numFmtId="0" fontId="4" fillId="0" borderId="0" xfId="0" applyFont="1" applyBorder="1" applyAlignment="1">
      <alignment vertical="center" wrapText="1"/>
    </xf>
    <xf numFmtId="0" fontId="0" fillId="0" borderId="0" xfId="69" applyFont="1" applyAlignment="1">
      <alignment vertical="center" wrapText="1"/>
      <protection/>
    </xf>
    <xf numFmtId="179" fontId="0" fillId="33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69" applyFont="1" applyFill="1" applyAlignment="1">
      <alignment vertical="center" wrapText="1"/>
      <protection/>
    </xf>
    <xf numFmtId="0" fontId="0" fillId="0" borderId="0" xfId="69" applyFont="1">
      <alignment vertical="center"/>
      <protection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9" fontId="0" fillId="0" borderId="12" xfId="0" applyNumberForma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 SG&amp;A Bridge " xfId="33"/>
    <cellStyle name="Comma_ SG&amp;A Bridge " xfId="34"/>
    <cellStyle name="Currency [0]_ SG&amp;A Bridge " xfId="35"/>
    <cellStyle name="Currency_ SG&amp;A Bridge " xfId="36"/>
    <cellStyle name="Normal_ SG&amp;A Bridge 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Percent" xfId="48"/>
    <cellStyle name="보통" xfId="49"/>
    <cellStyle name="설명 텍스트" xfId="50"/>
    <cellStyle name="셀 확인" xfId="51"/>
    <cellStyle name="Comma" xfId="52"/>
    <cellStyle name="Comma [0]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콤마 [0]_98영업현황" xfId="65"/>
    <cellStyle name="콤마_98영업현황" xfId="66"/>
    <cellStyle name="Currency" xfId="67"/>
    <cellStyle name="Currency [0]" xfId="68"/>
    <cellStyle name="표준 2" xfId="69"/>
    <cellStyle name="Hyperlink" xfId="70"/>
  </cellStyles>
  <dxfs count="26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0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75"/>
          <c:y val="0.31075"/>
          <c:w val="0.54125"/>
          <c:h val="0.56075"/>
        </c:manualLayout>
      </c:layout>
      <c:pie3DChart>
        <c:varyColors val="1"/>
        <c:ser>
          <c:idx val="0"/>
          <c:order val="0"/>
          <c:tx>
            <c:strRef>
              <c:f>'만족도 결과 통계표(학생)'!$B$8</c:f>
              <c:strCache>
                <c:ptCount val="1"/>
                <c:pt idx="0">
                  <c:v>1.우리 학교급식은 건강과 올바른 식습관
 형성에 도움을 준다고 생각하십니까?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'만족도 결과 통계표(학생)'!$C$10:$C$14</c:f>
              <c:strCache/>
            </c:strRef>
          </c:cat>
          <c:val>
            <c:numRef>
              <c:f>'만족도 결과 통계표(학생)'!$D$10:$D$14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75"/>
          <c:y val="0.2175"/>
          <c:w val="0.35725"/>
          <c:h val="0.7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8"/>
          <c:y val="-0.04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"/>
          <c:y val="0.42775"/>
          <c:w val="0.54075"/>
          <c:h val="0.56"/>
        </c:manualLayout>
      </c:layout>
      <c:pie3DChart>
        <c:varyColors val="1"/>
        <c:ser>
          <c:idx val="0"/>
          <c:order val="0"/>
          <c:tx>
            <c:strRef>
              <c:f>'만족도 결과 통계표(학생)'!$B$73</c:f>
              <c:strCache>
                <c:ptCount val="1"/>
                <c:pt idx="0">
                  <c:v>6. 우리학교에서 운영하는 영양,식생활교육이 도움이됩니까?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통계표(학생)'!$C$75:$C$79</c:f>
              <c:strCache/>
            </c:strRef>
          </c:cat>
          <c:val>
            <c:numRef>
              <c:f>'만족도 결과 통계표(학생)'!$D$75:$D$79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75"/>
          <c:y val="0.15375"/>
          <c:w val="0.35925"/>
          <c:h val="0.8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1875"/>
          <c:y val="-0.00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5"/>
          <c:y val="0.43625"/>
          <c:w val="0.54125"/>
          <c:h val="0.5645"/>
        </c:manualLayout>
      </c:layout>
      <c:pie3DChart>
        <c:varyColors val="1"/>
        <c:ser>
          <c:idx val="0"/>
          <c:order val="0"/>
          <c:tx>
            <c:strRef>
              <c:f>'만족도 결과 통계표(학생)'!$B$99</c:f>
              <c:strCache>
                <c:ptCount val="1"/>
                <c:pt idx="0">
                  <c:v>8.우리학교는 급식운영과 관련하여 소통이 잘된다고 생각하십니까?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6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통계표(학생)'!$C$101:$C$105</c:f>
              <c:strCache/>
            </c:strRef>
          </c:cat>
          <c:val>
            <c:numRef>
              <c:f>'만족도 결과 통계표(학생)'!$D$101:$D$105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75"/>
          <c:y val="0.14875"/>
          <c:w val="0.35925"/>
          <c:h val="0.8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8"/>
          <c:y val="-0.06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5"/>
          <c:y val="0.4565"/>
          <c:w val="0.541"/>
          <c:h val="0.57175"/>
        </c:manualLayout>
      </c:layout>
      <c:pie3DChart>
        <c:varyColors val="1"/>
        <c:ser>
          <c:idx val="0"/>
          <c:order val="0"/>
          <c:tx>
            <c:strRef>
              <c:f>'만족도 결과 통계표(학생)'!$B$108</c:f>
              <c:strCache>
                <c:ptCount val="1"/>
                <c:pt idx="0">
                  <c:v>8-1. (④,⑤으로 응답한경우) 그렇지 않은 이유는 무엇입니까?
(복수응답 가능)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6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통계표(학생)'!$C$110:$C$112</c:f>
              <c:strCache/>
            </c:strRef>
          </c:cat>
          <c:val>
            <c:numRef>
              <c:f>'만족도 결과 통계표(학생)'!$D$110:$D$112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75"/>
          <c:y val="0.13525"/>
          <c:w val="0.35825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10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5"/>
          <c:y val="0.31175"/>
          <c:w val="0.541"/>
          <c:h val="0.559"/>
        </c:manualLayout>
      </c:layout>
      <c:pie3DChart>
        <c:varyColors val="1"/>
        <c:ser>
          <c:idx val="0"/>
          <c:order val="0"/>
          <c:tx>
            <c:strRef>
              <c:f>'만족도 결과 통계표(학생)'!$B$115</c:f>
              <c:strCache>
                <c:ptCount val="1"/>
                <c:pt idx="0">
                  <c:v>9. 우리 학교급식에 전반적으로 만족합니까?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6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통계표(학생)'!$C$117:$C$121</c:f>
              <c:strCache/>
            </c:strRef>
          </c:cat>
          <c:val>
            <c:numRef>
              <c:f>'만족도 결과 통계표(학생)'!$D$117:$D$121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75"/>
          <c:y val="0.1535"/>
          <c:w val="0.35825"/>
          <c:h val="0.8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925"/>
          <c:y val="-0.05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454"/>
          <c:w val="0.541"/>
          <c:h val="0.56275"/>
        </c:manualLayout>
      </c:layout>
      <c:pie3DChart>
        <c:varyColors val="1"/>
        <c:ser>
          <c:idx val="0"/>
          <c:order val="0"/>
          <c:tx>
            <c:strRef>
              <c:f>'만족도 결과 통계표(학생)'!$B$124</c:f>
              <c:strCache>
                <c:ptCount val="1"/>
                <c:pt idx="0">
                  <c:v>9-1. (①,②,③으로 응답한경우) 만족한 이유는 무엇입니까?
(복수응답 가능)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통계표(학생)'!$C$126:$C$130</c:f>
              <c:strCache/>
            </c:strRef>
          </c:cat>
          <c:val>
            <c:numRef>
              <c:f>'만족도 결과 통계표(학생)'!$D$126:$D$130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75"/>
          <c:y val="0.14775"/>
          <c:w val="0.35825"/>
          <c:h val="0.8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2625"/>
          <c:y val="-0.02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45425"/>
          <c:w val="0.541"/>
          <c:h val="0.56075"/>
        </c:manualLayout>
      </c:layout>
      <c:pie3DChart>
        <c:varyColors val="1"/>
        <c:ser>
          <c:idx val="0"/>
          <c:order val="0"/>
          <c:tx>
            <c:strRef>
              <c:f>'만족도 결과 통계표(학생)'!$B$133</c:f>
              <c:strCache>
                <c:ptCount val="1"/>
                <c:pt idx="0">
                  <c:v>9-2.(④,⑤으로 응답한경우) 그렇지 않은 이유는 무엇입니까?
(복수응답 가능)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통계표(학생)'!$C$135:$C$139</c:f>
              <c:strCache/>
            </c:strRef>
          </c:cat>
          <c:val>
            <c:numRef>
              <c:f>'만족도 결과 통계표(학생)'!$D$135:$D$139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75"/>
          <c:y val="0.151"/>
          <c:w val="0.35825"/>
          <c:h val="0.8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4"/>
          <c:y val="-0.02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4545"/>
          <c:w val="0.541"/>
          <c:h val="0.5605"/>
        </c:manualLayout>
      </c:layout>
      <c:pie3DChart>
        <c:varyColors val="1"/>
        <c:ser>
          <c:idx val="0"/>
          <c:order val="0"/>
          <c:tx>
            <c:strRef>
              <c:f>'만족도 결과 통계표(학생)'!$B$143</c:f>
              <c:strCache>
                <c:ptCount val="1"/>
                <c:pt idx="0">
                  <c:v>10. 우리 학교 김치에 전반적으로 만족합니까?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통계표(학생)'!$C$145:$C$149</c:f>
              <c:strCache/>
            </c:strRef>
          </c:cat>
          <c:val>
            <c:numRef>
              <c:f>'만족도 결과 통계표(학생)'!$D$145:$D$149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75"/>
          <c:y val="0.151"/>
          <c:w val="0.35825"/>
          <c:h val="0.8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4"/>
          <c:y val="-0.02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275"/>
          <c:y val="0.322"/>
          <c:w val="0.541"/>
          <c:h val="0.5605"/>
        </c:manualLayout>
      </c:layout>
      <c:pie3DChart>
        <c:varyColors val="1"/>
        <c:ser>
          <c:idx val="0"/>
          <c:order val="0"/>
          <c:tx>
            <c:strRef>
              <c:f>'만족도 결과 통계표(학생)'!$B$152</c:f>
              <c:strCache>
                <c:ptCount val="1"/>
                <c:pt idx="0">
                  <c:v>10-1.(①,②,③으로 응답한경우) 만족한 이유는 무엇입니까?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통계표(학생)'!$C$154:$C$158</c:f>
              <c:strCache/>
            </c:strRef>
          </c:cat>
          <c:val>
            <c:numRef>
              <c:f>'만족도 결과 통계표(학생)'!$D$154:$D$158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75"/>
          <c:y val="0.157"/>
          <c:w val="0.35825"/>
          <c:h val="0.8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9525"/>
          <c:y val="-0.02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925"/>
          <c:y val="0.3075"/>
          <c:w val="0.54125"/>
          <c:h val="0.561"/>
        </c:manualLayout>
      </c:layout>
      <c:pie3DChart>
        <c:varyColors val="1"/>
        <c:ser>
          <c:idx val="0"/>
          <c:order val="0"/>
          <c:tx>
            <c:strRef>
              <c:f>'만족도 결과 통계표(학생)'!$B$164</c:f>
              <c:strCache>
                <c:ptCount val="1"/>
                <c:pt idx="0">
                  <c:v>10-2.(④,⑤으로 응답한경우)  만족하지 않은 이유는 무엇입니까?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통계표(학생)'!$C$166:$C$169</c:f>
              <c:strCache/>
            </c:strRef>
          </c:cat>
          <c:val>
            <c:numRef>
              <c:f>'만족도 결과 통계표(학생)'!$D$166:$D$169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75"/>
          <c:y val="0.15175"/>
          <c:w val="0.35825"/>
          <c:h val="0.8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0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25"/>
          <c:y val="0.35275"/>
          <c:w val="0.541"/>
          <c:h val="0.56025"/>
        </c:manualLayout>
      </c:layout>
      <c:pie3DChart>
        <c:varyColors val="1"/>
        <c:ser>
          <c:idx val="0"/>
          <c:order val="0"/>
          <c:tx>
            <c:strRef>
              <c:f>'만족도 결과 통계표(교직원)'!$B$8</c:f>
              <c:strCache>
                <c:ptCount val="1"/>
                <c:pt idx="0">
                  <c:v>1.우리 학교급식은 건강과 올바른 식습관
 형성에 도움을 준다고 생각하십니까?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'만족도 결과 통계표(교직원)'!$C$10:$C$14</c:f>
              <c:strCache/>
            </c:strRef>
          </c:cat>
          <c:val>
            <c:numRef>
              <c:f>'만족도 결과 통계표(교직원)'!$D$10:$D$14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75"/>
          <c:y val="0.3385"/>
          <c:w val="0.306"/>
          <c:h val="0.619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15"/>
          <c:y val="0.42275"/>
          <c:w val="0.541"/>
          <c:h val="0.55725"/>
        </c:manualLayout>
      </c:layout>
      <c:pie3DChart>
        <c:varyColors val="1"/>
        <c:ser>
          <c:idx val="0"/>
          <c:order val="0"/>
          <c:tx>
            <c:strRef>
              <c:f>'만족도 결과 통계표(학생)'!$B$89</c:f>
              <c:strCache>
                <c:ptCount val="1"/>
                <c:pt idx="0">
                  <c:v>7. 우리 학교에서 실시하는 영양식생화 교육 중 중점적으로 교육했으면 하는 내용은 무엇입니까?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26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통계표(학생)'!$C$91:$C$96</c:f>
              <c:strCache/>
            </c:strRef>
          </c:cat>
          <c:val>
            <c:numRef>
              <c:f>'만족도 결과 통계표(학생)'!$D$91:$D$96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75"/>
          <c:y val="0.156"/>
          <c:w val="0.35925"/>
          <c:h val="0.8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3. 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우리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학교급식은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위생적이고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안전하다고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생각하십니까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? </a:t>
            </a:r>
          </a:p>
        </c:rich>
      </c:tx>
      <c:layout>
        <c:manualLayout>
          <c:xMode val="factor"/>
          <c:yMode val="factor"/>
          <c:x val="-0.0955"/>
          <c:y val="-0.0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4545"/>
          <c:w val="0.541"/>
          <c:h val="0.562"/>
        </c:manualLayout>
      </c:layout>
      <c:pie3DChart>
        <c:varyColors val="1"/>
        <c:ser>
          <c:idx val="0"/>
          <c:order val="0"/>
          <c:tx>
            <c:strRef>
              <c:f>'만족도 결과 통계표(교직원)'!$B$26</c:f>
              <c:strCache>
                <c:ptCount val="1"/>
                <c:pt idx="0">
                  <c:v>3.우리 학교급식은 위생적이고 안전하다고 생각하십니까?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통계표(교직원)'!$C$28:$C$32</c:f>
              <c:strCache/>
            </c:strRef>
          </c:cat>
          <c:val>
            <c:numRef>
              <c:f>'만족도 결과 통계표(교직원)'!$D$28:$D$32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75"/>
          <c:y val="0.15225"/>
          <c:w val="0.35925"/>
          <c:h val="0.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55"/>
          <c:y val="-0.00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125"/>
          <c:y val="0.45025"/>
          <c:w val="0.541"/>
          <c:h val="0.5635"/>
        </c:manualLayout>
      </c:layout>
      <c:pie3DChart>
        <c:varyColors val="1"/>
        <c:ser>
          <c:idx val="0"/>
          <c:order val="0"/>
          <c:tx>
            <c:strRef>
              <c:f>'만족도 결과 통계표(교직원)'!$B$17</c:f>
              <c:strCache>
                <c:ptCount val="1"/>
                <c:pt idx="0">
                  <c:v>2. 우리 학교급식에서 제공하는 음식의 간은 어떻습니까?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통계표(교직원)'!$C$19:$C$23</c:f>
              <c:strCache/>
            </c:strRef>
          </c:cat>
          <c:val>
            <c:numRef>
              <c:f>'만족도 결과 통계표(교직원)'!$D$19:$D$23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75"/>
          <c:y val="0.147"/>
          <c:w val="0.35925"/>
          <c:h val="0.8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4.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우리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학교의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급식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장소는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편안합니까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? 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5"/>
          <c:y val="0.39775"/>
          <c:w val="0.541"/>
          <c:h val="0.5595"/>
        </c:manualLayout>
      </c:layout>
      <c:pie3DChart>
        <c:varyColors val="1"/>
        <c:ser>
          <c:idx val="1"/>
          <c:order val="0"/>
          <c:tx>
            <c:strRef>
              <c:f>'만족도 결과 통계표(교직원)'!$B$44</c:f>
              <c:strCache>
                <c:ptCount val="1"/>
                <c:pt idx="0">
                  <c:v>4. 우리 학교의 급식 장소는 편안합니까?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'만족도 결과 통계표(교직원)'!$C$46:$C$50</c:f>
              <c:strCache/>
            </c:strRef>
          </c:cat>
          <c:val>
            <c:numRef>
              <c:f>'만족도 결과 통계표(교직원)'!$D$46:$D$50</c:f>
              <c:numCache/>
            </c:numRef>
          </c:val>
        </c:ser>
        <c:ser>
          <c:idx val="0"/>
          <c:order val="1"/>
          <c:tx>
            <c:strRef>
              <c:f>'[1]만족도 결과 통계표(교직원)'!$B$44</c:f>
              <c:strCache>
                <c:ptCount val="1"/>
                <c:pt idx="0">
                  <c:v>4-1.(④,⑤으로 응답한경우) 그렇지 않은 이유는 무엇입니까?
(복수응답 가능)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'만족도 결과 통계표(교직원)'!$C$46:$C$50</c:f>
              <c:strCache/>
            </c:strRef>
          </c:cat>
          <c:val>
            <c:numRef>
              <c:f>'[1]만족도 결과 통계표(교직원)'!$D$46:$D$51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75"/>
          <c:y val="0.225"/>
          <c:w val="0.31775"/>
          <c:h val="0.7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4585"/>
          <c:w val="0.541"/>
          <c:h val="0.5615"/>
        </c:manualLayout>
      </c:layout>
      <c:pie3DChart>
        <c:varyColors val="1"/>
        <c:ser>
          <c:idx val="0"/>
          <c:order val="0"/>
          <c:tx>
            <c:strRef>
              <c:f>'만족도 결과 통계표(교직원)'!$B$35</c:f>
              <c:strCache>
                <c:ptCount val="1"/>
                <c:pt idx="0">
                  <c:v>3-1. (④,⑤으로 응답한경우) 그렇지 않은 이유는 무엇입니까?
(복수응답 가능)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통계표(교직원)'!$C$37:$C$41</c:f>
              <c:strCache/>
            </c:strRef>
          </c:cat>
          <c:val>
            <c:numRef>
              <c:f>'만족도 결과 통계표(교직원)'!$D$37:$D$41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75"/>
          <c:y val="0.153"/>
          <c:w val="0.35925"/>
          <c:h val="0.8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4435"/>
          <c:w val="0.54075"/>
          <c:h val="0.56125"/>
        </c:manualLayout>
      </c:layout>
      <c:pie3DChart>
        <c:varyColors val="1"/>
        <c:ser>
          <c:idx val="0"/>
          <c:order val="0"/>
          <c:tx>
            <c:strRef>
              <c:f>'만족도 결과 통계표(교직원)'!$B$53</c:f>
              <c:strCache>
                <c:ptCount val="1"/>
                <c:pt idx="0">
                  <c:v>4-1. (④,⑤으로 응답한경우) 그렇지 않은 이유는 무엇입니까?
(복수응답 가능)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통계표(교직원)'!$C$55:$C$59</c:f>
              <c:strCache/>
            </c:strRef>
          </c:cat>
          <c:val>
            <c:numRef>
              <c:f>'만족도 결과 통계표(교직원)'!$D$55:$D$59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525"/>
          <c:y val="0.139"/>
          <c:w val="0.45475"/>
          <c:h val="0.8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9"/>
          <c:y val="-0.04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44775"/>
          <c:w val="0.54075"/>
          <c:h val="0.5605"/>
        </c:manualLayout>
      </c:layout>
      <c:pie3DChart>
        <c:varyColors val="1"/>
        <c:ser>
          <c:idx val="0"/>
          <c:order val="0"/>
          <c:tx>
            <c:strRef>
              <c:f>'만족도 결과 통계표(교직원)'!$B$63</c:f>
              <c:strCache>
                <c:ptCount val="1"/>
                <c:pt idx="0">
                  <c:v>5. 우리학교에서 운영하는 영양,식생활교육 중 중점적으로 교육했으면 하는 내용은 무엇입니까?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통계표(교직원)'!$C$65:$C$69</c:f>
              <c:strCache/>
            </c:strRef>
          </c:cat>
          <c:val>
            <c:numRef>
              <c:f>'만족도 결과 통계표(교직원)'!$D$65:$D$69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2565"/>
          <c:w val="0.34375"/>
          <c:h val="0.7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10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95"/>
          <c:y val="0.404"/>
          <c:w val="0.54075"/>
          <c:h val="0.55975"/>
        </c:manualLayout>
      </c:layout>
      <c:pie3DChart>
        <c:varyColors val="1"/>
        <c:ser>
          <c:idx val="0"/>
          <c:order val="0"/>
          <c:tx>
            <c:strRef>
              <c:f>'만족도 결과 통계표(교직원)'!$B$72</c:f>
              <c:strCache>
                <c:ptCount val="1"/>
                <c:pt idx="0">
                  <c:v>6. 우리 학교급식에 전반적으로 만족합니까?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6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통계표(교직원)'!$C$74:$C$78</c:f>
              <c:strCache/>
            </c:strRef>
          </c:cat>
          <c:val>
            <c:numRef>
              <c:f>'만족도 결과 통계표(교직원)'!$D$74:$D$78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75"/>
          <c:y val="0.1515"/>
          <c:w val="0.35825"/>
          <c:h val="0.8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4"/>
          <c:y val="-0.02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45375"/>
          <c:w val="0.541"/>
          <c:h val="0.56325"/>
        </c:manualLayout>
      </c:layout>
      <c:pie3DChart>
        <c:varyColors val="1"/>
        <c:ser>
          <c:idx val="0"/>
          <c:order val="0"/>
          <c:tx>
            <c:strRef>
              <c:f>'만족도 결과 통계표(교직원)'!$B$81</c:f>
              <c:strCache>
                <c:ptCount val="1"/>
                <c:pt idx="0">
                  <c:v>7.우리학교 김치에 전반적으로 만족하십니까?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통계표(교직원)'!$C$83:$C$87</c:f>
              <c:strCache/>
            </c:strRef>
          </c:cat>
          <c:val>
            <c:numRef>
              <c:f>'만족도 결과 통계표(교직원)'!$D$83:$D$87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75"/>
          <c:y val="0.43425"/>
          <c:w val="0.35825"/>
          <c:h val="0.5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4425"/>
          <c:y val="-0.02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45375"/>
          <c:w val="0.541"/>
          <c:h val="0.56325"/>
        </c:manualLayout>
      </c:layout>
      <c:pie3DChart>
        <c:varyColors val="1"/>
        <c:ser>
          <c:idx val="0"/>
          <c:order val="0"/>
          <c:tx>
            <c:strRef>
              <c:f>'만족도 결과 통계표(교직원)'!$B$93</c:f>
              <c:strCache>
                <c:ptCount val="1"/>
                <c:pt idx="0">
                  <c:v>7-1.(①,②,③으로 응답한경우) 만족한 이유는 무엇입니까?
(복수응답 가능)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통계표(교직원)'!$C$95:$C$98</c:f>
              <c:strCache/>
            </c:strRef>
          </c:cat>
          <c:val>
            <c:numRef>
              <c:f>'만족도 결과 통계표(교직원)'!$D$95:$D$98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75"/>
          <c:y val="0.43425"/>
          <c:w val="0.35825"/>
          <c:h val="0.5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2625"/>
          <c:y val="-0.02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454"/>
          <c:w val="0.54075"/>
          <c:h val="0.56275"/>
        </c:manualLayout>
      </c:layout>
      <c:pie3DChart>
        <c:varyColors val="1"/>
        <c:ser>
          <c:idx val="1"/>
          <c:order val="0"/>
          <c:tx>
            <c:strRef>
              <c:f>'만족도 결과 통계표(교직원)'!$B$103</c:f>
              <c:strCache>
                <c:ptCount val="1"/>
                <c:pt idx="0">
                  <c:v>7-2.(④,⑤으로 응답한경우) 그렇지 않은 이유는 무엇입니까?
(복수응답 가능)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'만족도 결과 통계표(교직원)'!$C$105:$C$108</c:f>
              <c:strCache/>
            </c:strRef>
          </c:cat>
          <c:val>
            <c:numRef>
              <c:f>'만족도 결과 통계표(교직원)'!$D$105:$D$108</c:f>
              <c:numCache/>
            </c:numRef>
          </c:val>
        </c:ser>
        <c:ser>
          <c:idx val="0"/>
          <c:order val="1"/>
          <c:tx>
            <c:strRef>
              <c:f>'[1]만족도 결과 통계표(교직원)'!$B$164</c:f>
              <c:strCache>
                <c:ptCount val="1"/>
                <c:pt idx="0">
                  <c:v>10-1.(④,⑤으로 응답한경우) 그렇지 않은 이유는 무엇입니까?
(복수응답 가능)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통계표(교직원)'!$C$105:$C$108</c:f>
              <c:strCache/>
            </c:strRef>
          </c:cat>
          <c:val>
            <c:numRef>
              <c:f>'[1]만족도 결과 통계표(교직원)'!$D$166:$D$169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5"/>
          <c:y val="0.4375"/>
          <c:w val="0.317"/>
          <c:h val="0.4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215"/>
          <c:y val="-0.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"/>
          <c:y val="0.409"/>
          <c:w val="0.54075"/>
          <c:h val="0.5685"/>
        </c:manualLayout>
      </c:layout>
      <c:pie3DChart>
        <c:varyColors val="1"/>
        <c:ser>
          <c:idx val="0"/>
          <c:order val="0"/>
          <c:tx>
            <c:strRef>
              <c:f>'만족도 결과 통계표(학생)'!$B$82</c:f>
              <c:strCache>
                <c:ptCount val="1"/>
                <c:pt idx="0">
                  <c:v>6-1.(④,⑤으로 응답한경우) 그렇지 않은 이유는 무엇입니까?
(복수응답 가능)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'만족도 결과 통계표(학생)'!$C$84:$C$86</c:f>
              <c:strCache/>
            </c:strRef>
          </c:cat>
          <c:val>
            <c:numRef>
              <c:f>'만족도 결과 통계표(학생)'!$D$84:$D$86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75"/>
          <c:y val="0.14475"/>
          <c:w val="0.35925"/>
          <c:h val="0.85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32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37575"/>
          <c:w val="0.541"/>
          <c:h val="0.56125"/>
        </c:manualLayout>
      </c:layout>
      <c:pie3DChart>
        <c:varyColors val="1"/>
        <c:ser>
          <c:idx val="0"/>
          <c:order val="0"/>
          <c:tx>
            <c:strRef>
              <c:f>'만족도 결과 통계표(학생)'!$B$26</c:f>
              <c:strCache>
                <c:ptCount val="1"/>
                <c:pt idx="0">
                  <c:v>3. 우리 학교급식에서 사용하고 있는 식재료는 
신선하고 품질이 좋은 것을 사용한다고 생각하십니까?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'만족도 결과 통계표(학생)'!$C$28:$C$32</c:f>
              <c:strCache/>
            </c:strRef>
          </c:cat>
          <c:val>
            <c:numRef>
              <c:f>'만족도 결과 통계표(학생)'!$D$28:$D$32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75"/>
          <c:y val="0.15675"/>
          <c:w val="0.35925"/>
          <c:h val="0.8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35"/>
          <c:y val="-0.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"/>
          <c:y val="0.37225"/>
          <c:w val="0.54075"/>
          <c:h val="0.5635"/>
        </c:manualLayout>
      </c:layout>
      <c:pie3DChart>
        <c:varyColors val="1"/>
        <c:ser>
          <c:idx val="0"/>
          <c:order val="0"/>
          <c:tx>
            <c:strRef>
              <c:f>'만족도 결과 통계표(학생)'!$B$17</c:f>
              <c:strCache>
                <c:ptCount val="1"/>
                <c:pt idx="0">
                  <c:v>2. 우리 학교급식에서 제공하는 음식의 간은 어떻습니까?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'만족도 결과 통계표(학생)'!$C$19:$C$23</c:f>
              <c:strCache/>
            </c:strRef>
          </c:cat>
          <c:val>
            <c:numRef>
              <c:f>'만족도 결과 통계표(학생)'!$D$19:$D$23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75"/>
          <c:y val="0.234"/>
          <c:w val="0.35925"/>
          <c:h val="0.6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85"/>
          <c:y val="0.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9"/>
          <c:y val="0.41075"/>
          <c:w val="0.54075"/>
          <c:h val="0.55975"/>
        </c:manualLayout>
      </c:layout>
      <c:pie3DChart>
        <c:varyColors val="1"/>
        <c:ser>
          <c:idx val="0"/>
          <c:order val="0"/>
          <c:tx>
            <c:strRef>
              <c:f>'만족도 결과 통계표(학생)'!$B$44</c:f>
              <c:strCache>
                <c:ptCount val="1"/>
                <c:pt idx="0">
                  <c:v>4-1.(④,⑤으로 응답한경우) 그렇지 않은 이유는 무엇입니까?
(복수응답 가능)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통계표(학생)'!$C$46:$C$51</c:f>
              <c:strCache/>
            </c:strRef>
          </c:cat>
          <c:val>
            <c:numRef>
              <c:f>'만족도 결과 통계표(학생)'!$D$46:$D$51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15425"/>
          <c:w val="0.341"/>
          <c:h val="0.8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525"/>
          <c:y val="0.4265"/>
          <c:w val="0.541"/>
          <c:h val="0.564"/>
        </c:manualLayout>
      </c:layout>
      <c:pie3DChart>
        <c:varyColors val="1"/>
        <c:ser>
          <c:idx val="0"/>
          <c:order val="0"/>
          <c:tx>
            <c:strRef>
              <c:f>'만족도 결과 통계표(학생)'!$B$35</c:f>
              <c:strCache>
                <c:ptCount val="1"/>
                <c:pt idx="0">
                  <c:v>4. 우리 학교급식은 위생적이고 안전하다고 생각하십니까?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통계표(학생)'!$C$37:$C$41</c:f>
              <c:strCache/>
            </c:strRef>
          </c:cat>
          <c:val>
            <c:numRef>
              <c:f>'만족도 결과 통계표(학생)'!$D$37:$D$41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75"/>
          <c:y val="0.152"/>
          <c:w val="0.35925"/>
          <c:h val="0.8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2"/>
          <c:y val="0.4215"/>
          <c:w val="0.541"/>
          <c:h val="0.5585"/>
        </c:manualLayout>
      </c:layout>
      <c:pie3DChart>
        <c:varyColors val="1"/>
        <c:ser>
          <c:idx val="0"/>
          <c:order val="0"/>
          <c:tx>
            <c:strRef>
              <c:f>'만족도 결과 통계표(학생)'!$B$63</c:f>
              <c:strCache>
                <c:ptCount val="1"/>
                <c:pt idx="0">
                  <c:v>5-1.(④,⑤으로 응답한경우) 그렇지 않은 이유는 무엇입니까?
(복수응답 가능)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'만족도 결과 통계표(학생)'!$C$65:$C$70</c:f>
              <c:strCache/>
            </c:strRef>
          </c:cat>
          <c:val>
            <c:numRef>
              <c:f>'만족도 결과 통계표(학생)'!$D$65:$D$70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75"/>
          <c:y val="0.1545"/>
          <c:w val="0.35925"/>
          <c:h val="0.8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15"/>
          <c:y val="0.396"/>
          <c:w val="0.541"/>
          <c:h val="0.56125"/>
        </c:manualLayout>
      </c:layout>
      <c:pie3DChart>
        <c:varyColors val="1"/>
        <c:ser>
          <c:idx val="0"/>
          <c:order val="0"/>
          <c:tx>
            <c:strRef>
              <c:f>'만족도 결과 통계표(학생)'!$B$54</c:f>
              <c:strCache>
                <c:ptCount val="1"/>
                <c:pt idx="0">
                  <c:v>5. 우리 학교의 식재료는 우수하고 안전하며, GMO없는 식재료를 우선 사용한다고 생각하십니까?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'만족도 결과 통계표(학생)'!$C$56:$C$60</c:f>
              <c:strCache/>
            </c:strRef>
          </c:cat>
          <c:val>
            <c:numRef>
              <c:f>'만족도 결과 통계표(학생)'!$D$56:$D$60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75"/>
          <c:y val="0.15425"/>
          <c:w val="0.359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95250</xdr:rowOff>
    </xdr:from>
    <xdr:to>
      <xdr:col>10</xdr:col>
      <xdr:colOff>314325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42950" y="266700"/>
          <a:ext cx="7610475" cy="476250"/>
        </a:xfrm>
        <a:prstGeom prst="ribbon">
          <a:avLst>
            <a:gd name="adj1" fmla="val -26013"/>
            <a:gd name="adj2" fmla="val -39958"/>
          </a:avLst>
        </a:prstGeom>
        <a:solidFill>
          <a:srgbClr val="99CCFF">
            <a:alpha val="80000"/>
          </a:srgbClr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200" b="1" i="0" u="none" baseline="0">
              <a:solidFill>
                <a:srgbClr val="003366"/>
              </a:solidFill>
            </a:rPr>
            <a:t>학교</a:t>
          </a:r>
          <a:r>
            <a:rPr lang="en-US" cap="none" sz="2200" b="1" i="0" u="none" baseline="0">
              <a:solidFill>
                <a:srgbClr val="003366"/>
              </a:solidFill>
            </a:rPr>
            <a:t> </a:t>
          </a:r>
          <a:r>
            <a:rPr lang="en-US" cap="none" sz="2200" b="1" i="0" u="none" baseline="0">
              <a:solidFill>
                <a:srgbClr val="003366"/>
              </a:solidFill>
            </a:rPr>
            <a:t>급식</a:t>
          </a:r>
          <a:r>
            <a:rPr lang="en-US" cap="none" sz="2200" b="1" i="0" u="none" baseline="0">
              <a:solidFill>
                <a:srgbClr val="003366"/>
              </a:solidFill>
            </a:rPr>
            <a:t> </a:t>
          </a:r>
          <a:r>
            <a:rPr lang="en-US" cap="none" sz="2200" b="1" i="0" u="none" baseline="0">
              <a:solidFill>
                <a:srgbClr val="003366"/>
              </a:solidFill>
            </a:rPr>
            <a:t>만족도</a:t>
          </a:r>
          <a:r>
            <a:rPr lang="en-US" cap="none" sz="2200" b="1" i="0" u="none" baseline="0">
              <a:solidFill>
                <a:srgbClr val="003366"/>
              </a:solidFill>
            </a:rPr>
            <a:t> </a:t>
          </a:r>
          <a:r>
            <a:rPr lang="en-US" cap="none" sz="2200" b="1" i="0" u="none" baseline="0">
              <a:solidFill>
                <a:srgbClr val="003366"/>
              </a:solidFill>
            </a:rPr>
            <a:t>조사</a:t>
          </a:r>
          <a:r>
            <a:rPr lang="en-US" cap="none" sz="2200" b="1" i="0" u="none" baseline="0">
              <a:solidFill>
                <a:srgbClr val="003366"/>
              </a:solidFill>
            </a:rPr>
            <a:t> </a:t>
          </a:r>
          <a:r>
            <a:rPr lang="en-US" cap="none" sz="2200" b="1" i="0" u="none" baseline="0">
              <a:solidFill>
                <a:srgbClr val="003366"/>
              </a:solidFill>
            </a:rPr>
            <a:t>결과</a:t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11</xdr:col>
      <xdr:colOff>0</xdr:colOff>
      <xdr:row>14</xdr:row>
      <xdr:rowOff>19050</xdr:rowOff>
    </xdr:to>
    <xdr:graphicFrame>
      <xdr:nvGraphicFramePr>
        <xdr:cNvPr id="2" name="차트 16"/>
        <xdr:cNvGraphicFramePr/>
      </xdr:nvGraphicFramePr>
      <xdr:xfrm>
        <a:off x="5010150" y="1828800"/>
        <a:ext cx="37909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88</xdr:row>
      <xdr:rowOff>28575</xdr:rowOff>
    </xdr:from>
    <xdr:to>
      <xdr:col>10</xdr:col>
      <xdr:colOff>742950</xdr:colOff>
      <xdr:row>95</xdr:row>
      <xdr:rowOff>190500</xdr:rowOff>
    </xdr:to>
    <xdr:graphicFrame>
      <xdr:nvGraphicFramePr>
        <xdr:cNvPr id="3" name="차트 12"/>
        <xdr:cNvGraphicFramePr/>
      </xdr:nvGraphicFramePr>
      <xdr:xfrm>
        <a:off x="5010150" y="23050500"/>
        <a:ext cx="37719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80</xdr:row>
      <xdr:rowOff>228600</xdr:rowOff>
    </xdr:from>
    <xdr:to>
      <xdr:col>10</xdr:col>
      <xdr:colOff>742950</xdr:colOff>
      <xdr:row>85</xdr:row>
      <xdr:rowOff>228600</xdr:rowOff>
    </xdr:to>
    <xdr:graphicFrame>
      <xdr:nvGraphicFramePr>
        <xdr:cNvPr id="4" name="차트 14"/>
        <xdr:cNvGraphicFramePr/>
      </xdr:nvGraphicFramePr>
      <xdr:xfrm>
        <a:off x="5010150" y="21040725"/>
        <a:ext cx="377190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25</xdr:row>
      <xdr:rowOff>28575</xdr:rowOff>
    </xdr:from>
    <xdr:to>
      <xdr:col>10</xdr:col>
      <xdr:colOff>742950</xdr:colOff>
      <xdr:row>32</xdr:row>
      <xdr:rowOff>9525</xdr:rowOff>
    </xdr:to>
    <xdr:graphicFrame>
      <xdr:nvGraphicFramePr>
        <xdr:cNvPr id="5" name="차트 15"/>
        <xdr:cNvGraphicFramePr/>
      </xdr:nvGraphicFramePr>
      <xdr:xfrm>
        <a:off x="5010150" y="6486525"/>
        <a:ext cx="3771900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180975</xdr:colOff>
      <xdr:row>16</xdr:row>
      <xdr:rowOff>9525</xdr:rowOff>
    </xdr:from>
    <xdr:to>
      <xdr:col>10</xdr:col>
      <xdr:colOff>714375</xdr:colOff>
      <xdr:row>22</xdr:row>
      <xdr:rowOff>238125</xdr:rowOff>
    </xdr:to>
    <xdr:graphicFrame>
      <xdr:nvGraphicFramePr>
        <xdr:cNvPr id="6" name="차트 16"/>
        <xdr:cNvGraphicFramePr/>
      </xdr:nvGraphicFramePr>
      <xdr:xfrm>
        <a:off x="4981575" y="4238625"/>
        <a:ext cx="3771900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19050</xdr:colOff>
      <xdr:row>43</xdr:row>
      <xdr:rowOff>28575</xdr:rowOff>
    </xdr:from>
    <xdr:to>
      <xdr:col>10</xdr:col>
      <xdr:colOff>742950</xdr:colOff>
      <xdr:row>50</xdr:row>
      <xdr:rowOff>200025</xdr:rowOff>
    </xdr:to>
    <xdr:graphicFrame>
      <xdr:nvGraphicFramePr>
        <xdr:cNvPr id="7" name="차트 17"/>
        <xdr:cNvGraphicFramePr/>
      </xdr:nvGraphicFramePr>
      <xdr:xfrm>
        <a:off x="5010150" y="11077575"/>
        <a:ext cx="37719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</xdr:colOff>
      <xdr:row>34</xdr:row>
      <xdr:rowOff>0</xdr:rowOff>
    </xdr:from>
    <xdr:to>
      <xdr:col>10</xdr:col>
      <xdr:colOff>733425</xdr:colOff>
      <xdr:row>40</xdr:row>
      <xdr:rowOff>228600</xdr:rowOff>
    </xdr:to>
    <xdr:graphicFrame>
      <xdr:nvGraphicFramePr>
        <xdr:cNvPr id="8" name="차트 18"/>
        <xdr:cNvGraphicFramePr/>
      </xdr:nvGraphicFramePr>
      <xdr:xfrm>
        <a:off x="5000625" y="8820150"/>
        <a:ext cx="377190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19050</xdr:colOff>
      <xdr:row>62</xdr:row>
      <xdr:rowOff>28575</xdr:rowOff>
    </xdr:from>
    <xdr:to>
      <xdr:col>10</xdr:col>
      <xdr:colOff>742950</xdr:colOff>
      <xdr:row>69</xdr:row>
      <xdr:rowOff>238125</xdr:rowOff>
    </xdr:to>
    <xdr:graphicFrame>
      <xdr:nvGraphicFramePr>
        <xdr:cNvPr id="9" name="차트 19"/>
        <xdr:cNvGraphicFramePr/>
      </xdr:nvGraphicFramePr>
      <xdr:xfrm>
        <a:off x="5010150" y="16040100"/>
        <a:ext cx="3771900" cy="2057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9525</xdr:colOff>
      <xdr:row>53</xdr:row>
      <xdr:rowOff>0</xdr:rowOff>
    </xdr:from>
    <xdr:to>
      <xdr:col>10</xdr:col>
      <xdr:colOff>733425</xdr:colOff>
      <xdr:row>59</xdr:row>
      <xdr:rowOff>228600</xdr:rowOff>
    </xdr:to>
    <xdr:graphicFrame>
      <xdr:nvGraphicFramePr>
        <xdr:cNvPr id="10" name="차트 20"/>
        <xdr:cNvGraphicFramePr/>
      </xdr:nvGraphicFramePr>
      <xdr:xfrm>
        <a:off x="5000625" y="13620750"/>
        <a:ext cx="3771900" cy="1876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28575</xdr:colOff>
      <xdr:row>72</xdr:row>
      <xdr:rowOff>28575</xdr:rowOff>
    </xdr:from>
    <xdr:to>
      <xdr:col>10</xdr:col>
      <xdr:colOff>752475</xdr:colOff>
      <xdr:row>79</xdr:row>
      <xdr:rowOff>9525</xdr:rowOff>
    </xdr:to>
    <xdr:graphicFrame>
      <xdr:nvGraphicFramePr>
        <xdr:cNvPr id="11" name="차트 21"/>
        <xdr:cNvGraphicFramePr/>
      </xdr:nvGraphicFramePr>
      <xdr:xfrm>
        <a:off x="5019675" y="18630900"/>
        <a:ext cx="3771900" cy="1943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98</xdr:row>
      <xdr:rowOff>38100</xdr:rowOff>
    </xdr:from>
    <xdr:to>
      <xdr:col>10</xdr:col>
      <xdr:colOff>723900</xdr:colOff>
      <xdr:row>104</xdr:row>
      <xdr:rowOff>238125</xdr:rowOff>
    </xdr:to>
    <xdr:graphicFrame>
      <xdr:nvGraphicFramePr>
        <xdr:cNvPr id="12" name="차트 12"/>
        <xdr:cNvGraphicFramePr/>
      </xdr:nvGraphicFramePr>
      <xdr:xfrm>
        <a:off x="4991100" y="25803225"/>
        <a:ext cx="3771900" cy="1685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107</xdr:row>
      <xdr:rowOff>57150</xdr:rowOff>
    </xdr:from>
    <xdr:to>
      <xdr:col>10</xdr:col>
      <xdr:colOff>733425</xdr:colOff>
      <xdr:row>112</xdr:row>
      <xdr:rowOff>85725</xdr:rowOff>
    </xdr:to>
    <xdr:graphicFrame>
      <xdr:nvGraphicFramePr>
        <xdr:cNvPr id="13" name="차트 12"/>
        <xdr:cNvGraphicFramePr/>
      </xdr:nvGraphicFramePr>
      <xdr:xfrm>
        <a:off x="4991100" y="28051125"/>
        <a:ext cx="3781425" cy="1352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114</xdr:row>
      <xdr:rowOff>0</xdr:rowOff>
    </xdr:from>
    <xdr:to>
      <xdr:col>10</xdr:col>
      <xdr:colOff>733425</xdr:colOff>
      <xdr:row>122</xdr:row>
      <xdr:rowOff>28575</xdr:rowOff>
    </xdr:to>
    <xdr:graphicFrame>
      <xdr:nvGraphicFramePr>
        <xdr:cNvPr id="14" name="차트 12"/>
        <xdr:cNvGraphicFramePr/>
      </xdr:nvGraphicFramePr>
      <xdr:xfrm>
        <a:off x="4991100" y="29813250"/>
        <a:ext cx="3781425" cy="2009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19050</xdr:colOff>
      <xdr:row>123</xdr:row>
      <xdr:rowOff>104775</xdr:rowOff>
    </xdr:from>
    <xdr:to>
      <xdr:col>10</xdr:col>
      <xdr:colOff>752475</xdr:colOff>
      <xdr:row>129</xdr:row>
      <xdr:rowOff>180975</xdr:rowOff>
    </xdr:to>
    <xdr:graphicFrame>
      <xdr:nvGraphicFramePr>
        <xdr:cNvPr id="15" name="차트 12"/>
        <xdr:cNvGraphicFramePr/>
      </xdr:nvGraphicFramePr>
      <xdr:xfrm>
        <a:off x="5010150" y="32146875"/>
        <a:ext cx="3781425" cy="1762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0</xdr:colOff>
      <xdr:row>132</xdr:row>
      <xdr:rowOff>0</xdr:rowOff>
    </xdr:from>
    <xdr:to>
      <xdr:col>10</xdr:col>
      <xdr:colOff>733425</xdr:colOff>
      <xdr:row>139</xdr:row>
      <xdr:rowOff>28575</xdr:rowOff>
    </xdr:to>
    <xdr:graphicFrame>
      <xdr:nvGraphicFramePr>
        <xdr:cNvPr id="16" name="차트 12"/>
        <xdr:cNvGraphicFramePr/>
      </xdr:nvGraphicFramePr>
      <xdr:xfrm>
        <a:off x="4991100" y="34461450"/>
        <a:ext cx="3781425" cy="1914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0</xdr:colOff>
      <xdr:row>142</xdr:row>
      <xdr:rowOff>0</xdr:rowOff>
    </xdr:from>
    <xdr:to>
      <xdr:col>10</xdr:col>
      <xdr:colOff>733425</xdr:colOff>
      <xdr:row>150</xdr:row>
      <xdr:rowOff>28575</xdr:rowOff>
    </xdr:to>
    <xdr:graphicFrame>
      <xdr:nvGraphicFramePr>
        <xdr:cNvPr id="17" name="차트 12"/>
        <xdr:cNvGraphicFramePr/>
      </xdr:nvGraphicFramePr>
      <xdr:xfrm>
        <a:off x="4991100" y="36861750"/>
        <a:ext cx="3781425" cy="1914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0</xdr:colOff>
      <xdr:row>151</xdr:row>
      <xdr:rowOff>0</xdr:rowOff>
    </xdr:from>
    <xdr:to>
      <xdr:col>10</xdr:col>
      <xdr:colOff>733425</xdr:colOff>
      <xdr:row>159</xdr:row>
      <xdr:rowOff>133350</xdr:rowOff>
    </xdr:to>
    <xdr:graphicFrame>
      <xdr:nvGraphicFramePr>
        <xdr:cNvPr id="18" name="차트 12"/>
        <xdr:cNvGraphicFramePr/>
      </xdr:nvGraphicFramePr>
      <xdr:xfrm>
        <a:off x="4991100" y="39166800"/>
        <a:ext cx="3781425" cy="1905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0</xdr:colOff>
      <xdr:row>163</xdr:row>
      <xdr:rowOff>0</xdr:rowOff>
    </xdr:from>
    <xdr:to>
      <xdr:col>10</xdr:col>
      <xdr:colOff>733425</xdr:colOff>
      <xdr:row>172</xdr:row>
      <xdr:rowOff>161925</xdr:rowOff>
    </xdr:to>
    <xdr:graphicFrame>
      <xdr:nvGraphicFramePr>
        <xdr:cNvPr id="19" name="차트 12"/>
        <xdr:cNvGraphicFramePr/>
      </xdr:nvGraphicFramePr>
      <xdr:xfrm>
        <a:off x="4991100" y="41624250"/>
        <a:ext cx="3781425" cy="1905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123825</xdr:rowOff>
    </xdr:from>
    <xdr:to>
      <xdr:col>10</xdr:col>
      <xdr:colOff>247650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76275" y="295275"/>
          <a:ext cx="7610475" cy="476250"/>
        </a:xfrm>
        <a:prstGeom prst="ribbon">
          <a:avLst>
            <a:gd name="adj1" fmla="val -26013"/>
            <a:gd name="adj2" fmla="val -39958"/>
          </a:avLst>
        </a:prstGeom>
        <a:solidFill>
          <a:srgbClr val="99CCFF">
            <a:alpha val="80000"/>
          </a:srgbClr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200" b="1" i="0" u="none" baseline="0">
              <a:solidFill>
                <a:srgbClr val="003366"/>
              </a:solidFill>
            </a:rPr>
            <a:t>학교</a:t>
          </a:r>
          <a:r>
            <a:rPr lang="en-US" cap="none" sz="2200" b="1" i="0" u="none" baseline="0">
              <a:solidFill>
                <a:srgbClr val="003366"/>
              </a:solidFill>
            </a:rPr>
            <a:t> </a:t>
          </a:r>
          <a:r>
            <a:rPr lang="en-US" cap="none" sz="2200" b="1" i="0" u="none" baseline="0">
              <a:solidFill>
                <a:srgbClr val="003366"/>
              </a:solidFill>
            </a:rPr>
            <a:t>급식</a:t>
          </a:r>
          <a:r>
            <a:rPr lang="en-US" cap="none" sz="2200" b="1" i="0" u="none" baseline="0">
              <a:solidFill>
                <a:srgbClr val="003366"/>
              </a:solidFill>
            </a:rPr>
            <a:t> </a:t>
          </a:r>
          <a:r>
            <a:rPr lang="en-US" cap="none" sz="2200" b="1" i="0" u="none" baseline="0">
              <a:solidFill>
                <a:srgbClr val="003366"/>
              </a:solidFill>
            </a:rPr>
            <a:t>만족도</a:t>
          </a:r>
          <a:r>
            <a:rPr lang="en-US" cap="none" sz="2200" b="1" i="0" u="none" baseline="0">
              <a:solidFill>
                <a:srgbClr val="003366"/>
              </a:solidFill>
            </a:rPr>
            <a:t> </a:t>
          </a:r>
          <a:r>
            <a:rPr lang="en-US" cap="none" sz="2200" b="1" i="0" u="none" baseline="0">
              <a:solidFill>
                <a:srgbClr val="003366"/>
              </a:solidFill>
            </a:rPr>
            <a:t>조사</a:t>
          </a:r>
          <a:r>
            <a:rPr lang="en-US" cap="none" sz="2200" b="1" i="0" u="none" baseline="0">
              <a:solidFill>
                <a:srgbClr val="003366"/>
              </a:solidFill>
            </a:rPr>
            <a:t> </a:t>
          </a:r>
          <a:r>
            <a:rPr lang="en-US" cap="none" sz="2200" b="1" i="0" u="none" baseline="0">
              <a:solidFill>
                <a:srgbClr val="003366"/>
              </a:solidFill>
            </a:rPr>
            <a:t>결과</a:t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11</xdr:col>
      <xdr:colOff>0</xdr:colOff>
      <xdr:row>14</xdr:row>
      <xdr:rowOff>19050</xdr:rowOff>
    </xdr:to>
    <xdr:graphicFrame>
      <xdr:nvGraphicFramePr>
        <xdr:cNvPr id="2" name="차트 16"/>
        <xdr:cNvGraphicFramePr/>
      </xdr:nvGraphicFramePr>
      <xdr:xfrm>
        <a:off x="5010150" y="1828800"/>
        <a:ext cx="37909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25</xdr:row>
      <xdr:rowOff>28575</xdr:rowOff>
    </xdr:from>
    <xdr:to>
      <xdr:col>10</xdr:col>
      <xdr:colOff>742950</xdr:colOff>
      <xdr:row>32</xdr:row>
      <xdr:rowOff>9525</xdr:rowOff>
    </xdr:to>
    <xdr:graphicFrame>
      <xdr:nvGraphicFramePr>
        <xdr:cNvPr id="3" name="차트 15"/>
        <xdr:cNvGraphicFramePr/>
      </xdr:nvGraphicFramePr>
      <xdr:xfrm>
        <a:off x="5010150" y="6486525"/>
        <a:ext cx="377190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16</xdr:row>
      <xdr:rowOff>0</xdr:rowOff>
    </xdr:from>
    <xdr:to>
      <xdr:col>10</xdr:col>
      <xdr:colOff>704850</xdr:colOff>
      <xdr:row>22</xdr:row>
      <xdr:rowOff>228600</xdr:rowOff>
    </xdr:to>
    <xdr:graphicFrame>
      <xdr:nvGraphicFramePr>
        <xdr:cNvPr id="4" name="차트 16"/>
        <xdr:cNvGraphicFramePr/>
      </xdr:nvGraphicFramePr>
      <xdr:xfrm>
        <a:off x="4972050" y="4229100"/>
        <a:ext cx="3771900" cy="171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43</xdr:row>
      <xdr:rowOff>28575</xdr:rowOff>
    </xdr:from>
    <xdr:to>
      <xdr:col>10</xdr:col>
      <xdr:colOff>742950</xdr:colOff>
      <xdr:row>50</xdr:row>
      <xdr:rowOff>200025</xdr:rowOff>
    </xdr:to>
    <xdr:graphicFrame>
      <xdr:nvGraphicFramePr>
        <xdr:cNvPr id="5" name="차트 17"/>
        <xdr:cNvGraphicFramePr/>
      </xdr:nvGraphicFramePr>
      <xdr:xfrm>
        <a:off x="5010150" y="11201400"/>
        <a:ext cx="3771900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34</xdr:row>
      <xdr:rowOff>0</xdr:rowOff>
    </xdr:from>
    <xdr:to>
      <xdr:col>10</xdr:col>
      <xdr:colOff>733425</xdr:colOff>
      <xdr:row>40</xdr:row>
      <xdr:rowOff>228600</xdr:rowOff>
    </xdr:to>
    <xdr:graphicFrame>
      <xdr:nvGraphicFramePr>
        <xdr:cNvPr id="6" name="차트 18"/>
        <xdr:cNvGraphicFramePr/>
      </xdr:nvGraphicFramePr>
      <xdr:xfrm>
        <a:off x="5000625" y="8820150"/>
        <a:ext cx="3771900" cy="1838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52</xdr:row>
      <xdr:rowOff>295275</xdr:rowOff>
    </xdr:from>
    <xdr:to>
      <xdr:col>10</xdr:col>
      <xdr:colOff>752475</xdr:colOff>
      <xdr:row>59</xdr:row>
      <xdr:rowOff>114300</xdr:rowOff>
    </xdr:to>
    <xdr:graphicFrame>
      <xdr:nvGraphicFramePr>
        <xdr:cNvPr id="7" name="차트 20"/>
        <xdr:cNvGraphicFramePr/>
      </xdr:nvGraphicFramePr>
      <xdr:xfrm>
        <a:off x="5019675" y="13792200"/>
        <a:ext cx="3771900" cy="1876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28575</xdr:colOff>
      <xdr:row>63</xdr:row>
      <xdr:rowOff>28575</xdr:rowOff>
    </xdr:from>
    <xdr:to>
      <xdr:col>10</xdr:col>
      <xdr:colOff>752475</xdr:colOff>
      <xdr:row>70</xdr:row>
      <xdr:rowOff>9525</xdr:rowOff>
    </xdr:to>
    <xdr:graphicFrame>
      <xdr:nvGraphicFramePr>
        <xdr:cNvPr id="8" name="차트 21"/>
        <xdr:cNvGraphicFramePr/>
      </xdr:nvGraphicFramePr>
      <xdr:xfrm>
        <a:off x="5019675" y="16840200"/>
        <a:ext cx="3771900" cy="1943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72</xdr:row>
      <xdr:rowOff>0</xdr:rowOff>
    </xdr:from>
    <xdr:to>
      <xdr:col>10</xdr:col>
      <xdr:colOff>733425</xdr:colOff>
      <xdr:row>80</xdr:row>
      <xdr:rowOff>0</xdr:rowOff>
    </xdr:to>
    <xdr:graphicFrame>
      <xdr:nvGraphicFramePr>
        <xdr:cNvPr id="9" name="차트 12"/>
        <xdr:cNvGraphicFramePr/>
      </xdr:nvGraphicFramePr>
      <xdr:xfrm>
        <a:off x="4991100" y="19269075"/>
        <a:ext cx="3781425" cy="198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10</xdr:col>
      <xdr:colOff>733425</xdr:colOff>
      <xdr:row>90</xdr:row>
      <xdr:rowOff>9525</xdr:rowOff>
    </xdr:to>
    <xdr:graphicFrame>
      <xdr:nvGraphicFramePr>
        <xdr:cNvPr id="10" name="차트 12"/>
        <xdr:cNvGraphicFramePr/>
      </xdr:nvGraphicFramePr>
      <xdr:xfrm>
        <a:off x="4991100" y="21431250"/>
        <a:ext cx="3781425" cy="1752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93</xdr:row>
      <xdr:rowOff>0</xdr:rowOff>
    </xdr:from>
    <xdr:to>
      <xdr:col>10</xdr:col>
      <xdr:colOff>733425</xdr:colOff>
      <xdr:row>101</xdr:row>
      <xdr:rowOff>9525</xdr:rowOff>
    </xdr:to>
    <xdr:graphicFrame>
      <xdr:nvGraphicFramePr>
        <xdr:cNvPr id="11" name="차트 12"/>
        <xdr:cNvGraphicFramePr/>
      </xdr:nvGraphicFramePr>
      <xdr:xfrm>
        <a:off x="4991100" y="23698200"/>
        <a:ext cx="3781425" cy="1743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103</xdr:row>
      <xdr:rowOff>0</xdr:rowOff>
    </xdr:from>
    <xdr:to>
      <xdr:col>10</xdr:col>
      <xdr:colOff>733425</xdr:colOff>
      <xdr:row>111</xdr:row>
      <xdr:rowOff>19050</xdr:rowOff>
    </xdr:to>
    <xdr:graphicFrame>
      <xdr:nvGraphicFramePr>
        <xdr:cNvPr id="12" name="차트 12"/>
        <xdr:cNvGraphicFramePr/>
      </xdr:nvGraphicFramePr>
      <xdr:xfrm>
        <a:off x="4991100" y="25784175"/>
        <a:ext cx="3781425" cy="1743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21&#44553;&#49885;\&#44553;&#49885;&#47564;&#51313;&#46020;&#51312;&#49324;\2021&#45380;%20&#44553;&#49885;&#47564;&#51313;&#46020;&#51312;&#49324;&#44208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만족도 결과 통계표(학생)"/>
      <sheetName val="만족도 결과 통계표(교직원)"/>
      <sheetName val="설문결과분석"/>
      <sheetName val="1학년"/>
      <sheetName val="2학년"/>
      <sheetName val="3학년"/>
      <sheetName val="교직원"/>
    </sheetNames>
    <sheetDataSet>
      <sheetData sheetId="1">
        <row r="44">
          <cell r="B44" t="str">
            <v>4-1.(④,⑤으로 응답한경우) 그렇지 않은 이유는 무엇입니까?
(복수응답 가능)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164">
          <cell r="B164" t="str">
            <v>10-1.(④,⑤으로 응답한경우) 그렇지 않은 이유는 무엇입니까?
(복수응답 가능)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170"/>
  <sheetViews>
    <sheetView tabSelected="1" zoomScalePageLayoutView="0" workbookViewId="0" topLeftCell="A1">
      <selection activeCell="E47" sqref="E47"/>
    </sheetView>
  </sheetViews>
  <sheetFormatPr defaultColWidth="8.88671875" defaultRowHeight="13.5"/>
  <cols>
    <col min="1" max="1" width="2.21484375" style="0" customWidth="1"/>
    <col min="2" max="2" width="6.6640625" style="0" customWidth="1"/>
    <col min="3" max="3" width="28.5546875" style="0" customWidth="1"/>
    <col min="4" max="4" width="7.77734375" style="0" customWidth="1"/>
    <col min="5" max="5" width="10.77734375" style="0" customWidth="1"/>
    <col min="6" max="6" width="2.21484375" style="0" customWidth="1"/>
  </cols>
  <sheetData>
    <row r="1" s="8" customFormat="1" ht="13.5"/>
    <row r="2" s="8" customFormat="1" ht="23.25" customHeight="1"/>
    <row r="3" s="8" customFormat="1" ht="15.75" customHeight="1"/>
    <row r="4" s="8" customFormat="1" ht="21.75" customHeight="1"/>
    <row r="5" spans="2:11" s="8" customFormat="1" ht="23.25" customHeight="1">
      <c r="B5" s="45" t="s">
        <v>17</v>
      </c>
      <c r="C5" s="46"/>
      <c r="D5" s="46"/>
      <c r="E5" s="46"/>
      <c r="F5" s="46"/>
      <c r="G5" s="46"/>
      <c r="H5" s="9"/>
      <c r="I5" s="47" t="s">
        <v>80</v>
      </c>
      <c r="J5" s="47"/>
      <c r="K5" s="47"/>
    </row>
    <row r="6" spans="2:11" s="8" customFormat="1" ht="23.25" customHeight="1">
      <c r="B6" s="45" t="s">
        <v>137</v>
      </c>
      <c r="C6" s="45"/>
      <c r="D6" s="22"/>
      <c r="E6" s="22"/>
      <c r="F6" s="22"/>
      <c r="G6" s="22"/>
      <c r="H6" s="9"/>
      <c r="I6" s="47"/>
      <c r="J6" s="47"/>
      <c r="K6" s="47"/>
    </row>
    <row r="7" spans="2:11" s="8" customFormat="1" ht="23.25" customHeight="1">
      <c r="B7" s="45" t="s">
        <v>134</v>
      </c>
      <c r="C7" s="45"/>
      <c r="D7" s="45"/>
      <c r="E7" s="45"/>
      <c r="F7" s="45"/>
      <c r="G7" s="45"/>
      <c r="H7" s="9"/>
      <c r="I7" s="10"/>
      <c r="J7" s="10"/>
      <c r="K7" s="10"/>
    </row>
    <row r="8" spans="2:11" s="8" customFormat="1" ht="33" customHeight="1" thickBot="1">
      <c r="B8" s="48" t="s">
        <v>79</v>
      </c>
      <c r="C8" s="48"/>
      <c r="D8" s="48"/>
      <c r="E8" s="48"/>
      <c r="F8" s="4"/>
      <c r="G8" s="4"/>
      <c r="H8" s="4"/>
      <c r="I8" s="4"/>
      <c r="J8" s="4"/>
      <c r="K8" s="4"/>
    </row>
    <row r="9" spans="2:6" s="8" customFormat="1" ht="19.5" customHeight="1" thickBot="1">
      <c r="B9" s="44" t="s">
        <v>7</v>
      </c>
      <c r="C9" s="44"/>
      <c r="D9" s="12" t="s">
        <v>8</v>
      </c>
      <c r="E9" s="11" t="s">
        <v>9</v>
      </c>
      <c r="F9" s="13"/>
    </row>
    <row r="10" spans="2:6" s="8" customFormat="1" ht="19.5" customHeight="1" thickBot="1">
      <c r="B10" s="2" t="s">
        <v>5</v>
      </c>
      <c r="C10" s="12" t="s">
        <v>12</v>
      </c>
      <c r="D10" s="12">
        <f>1학년!V3</f>
        <v>76</v>
      </c>
      <c r="E10" s="14">
        <f>D10/SUM($D$10:$D$14)</f>
        <v>0.1743119266055046</v>
      </c>
      <c r="F10" s="15"/>
    </row>
    <row r="11" spans="2:6" s="8" customFormat="1" ht="19.5" customHeight="1" thickBot="1">
      <c r="B11" s="2" t="s">
        <v>2</v>
      </c>
      <c r="C11" s="12" t="s">
        <v>13</v>
      </c>
      <c r="D11" s="12">
        <f>1학년!V4</f>
        <v>126</v>
      </c>
      <c r="E11" s="14">
        <f>D11/SUM($D$10:$D$14)</f>
        <v>0.2889908256880734</v>
      </c>
      <c r="F11" s="15"/>
    </row>
    <row r="12" spans="2:6" s="8" customFormat="1" ht="19.5" customHeight="1" thickBot="1">
      <c r="B12" s="2" t="s">
        <v>10</v>
      </c>
      <c r="C12" s="12" t="s">
        <v>14</v>
      </c>
      <c r="D12" s="12">
        <f>1학년!V5</f>
        <v>189</v>
      </c>
      <c r="E12" s="14">
        <f>D12/SUM($D$10:$D$14)</f>
        <v>0.4334862385321101</v>
      </c>
      <c r="F12" s="15"/>
    </row>
    <row r="13" spans="2:6" s="8" customFormat="1" ht="19.5" customHeight="1" thickBot="1">
      <c r="B13" s="2" t="s">
        <v>0</v>
      </c>
      <c r="C13" s="12" t="s">
        <v>15</v>
      </c>
      <c r="D13" s="12">
        <f>1학년!V6</f>
        <v>22</v>
      </c>
      <c r="E13" s="14">
        <f>D13/SUM($D$10:$D$14)</f>
        <v>0.05045871559633028</v>
      </c>
      <c r="F13" s="15"/>
    </row>
    <row r="14" spans="2:6" s="8" customFormat="1" ht="19.5" customHeight="1" thickBot="1">
      <c r="B14" s="2" t="s">
        <v>11</v>
      </c>
      <c r="C14" s="12" t="s">
        <v>16</v>
      </c>
      <c r="D14" s="12">
        <f>1학년!V7</f>
        <v>23</v>
      </c>
      <c r="E14" s="14">
        <f>D14/SUM($D$10:$D$14)</f>
        <v>0.052752293577981654</v>
      </c>
      <c r="F14" s="15"/>
    </row>
    <row r="15" spans="2:4" s="8" customFormat="1" ht="19.5" customHeight="1">
      <c r="B15" s="1"/>
      <c r="C15" s="16"/>
      <c r="D15" s="16"/>
    </row>
    <row r="16" spans="2:6" s="8" customFormat="1" ht="19.5" customHeight="1">
      <c r="B16" s="1"/>
      <c r="C16" s="17"/>
      <c r="D16" s="16"/>
      <c r="E16" s="15"/>
      <c r="F16" s="15"/>
    </row>
    <row r="17" spans="2:11" s="8" customFormat="1" ht="19.5" customHeight="1" thickBot="1">
      <c r="B17" s="5" t="s">
        <v>24</v>
      </c>
      <c r="C17" s="7"/>
      <c r="D17" s="7"/>
      <c r="E17" s="4"/>
      <c r="F17" s="4"/>
      <c r="G17" s="4"/>
      <c r="H17" s="4"/>
      <c r="I17" s="4"/>
      <c r="J17" s="4"/>
      <c r="K17" s="4"/>
    </row>
    <row r="18" spans="2:6" s="8" customFormat="1" ht="19.5" customHeight="1" thickBot="1">
      <c r="B18" s="44" t="s">
        <v>3</v>
      </c>
      <c r="C18" s="44"/>
      <c r="D18" s="12" t="s">
        <v>4</v>
      </c>
      <c r="E18" s="11" t="s">
        <v>6</v>
      </c>
      <c r="F18" s="13"/>
    </row>
    <row r="19" spans="2:6" s="8" customFormat="1" ht="19.5" customHeight="1" thickBot="1">
      <c r="B19" s="2" t="s">
        <v>5</v>
      </c>
      <c r="C19" s="12" t="s">
        <v>61</v>
      </c>
      <c r="D19" s="12">
        <f>1학년!W3</f>
        <v>7</v>
      </c>
      <c r="E19" s="14">
        <f>D19/SUM($D$19:$D$23)</f>
        <v>0.016129032258064516</v>
      </c>
      <c r="F19" s="15"/>
    </row>
    <row r="20" spans="2:6" s="8" customFormat="1" ht="19.5" customHeight="1" thickBot="1">
      <c r="B20" s="2" t="s">
        <v>2</v>
      </c>
      <c r="C20" s="12" t="s">
        <v>62</v>
      </c>
      <c r="D20" s="12">
        <f>1학년!W4</f>
        <v>18</v>
      </c>
      <c r="E20" s="14">
        <f>D20/SUM($D$19:$D$23)</f>
        <v>0.041474654377880185</v>
      </c>
      <c r="F20" s="15"/>
    </row>
    <row r="21" spans="2:6" s="8" customFormat="1" ht="19.5" customHeight="1" thickBot="1">
      <c r="B21" s="2" t="s">
        <v>1</v>
      </c>
      <c r="C21" s="12" t="s">
        <v>63</v>
      </c>
      <c r="D21" s="12">
        <f>1학년!W5</f>
        <v>322</v>
      </c>
      <c r="E21" s="14">
        <f>D21/SUM($D$19:$D$23)</f>
        <v>0.7419354838709677</v>
      </c>
      <c r="F21" s="15"/>
    </row>
    <row r="22" spans="2:6" s="8" customFormat="1" ht="19.5" customHeight="1" thickBot="1">
      <c r="B22" s="2" t="s">
        <v>0</v>
      </c>
      <c r="C22" s="12" t="s">
        <v>64</v>
      </c>
      <c r="D22" s="12">
        <f>1학년!W6</f>
        <v>57</v>
      </c>
      <c r="E22" s="14">
        <f>D22/SUM($D$19:$D$23)</f>
        <v>0.1313364055299539</v>
      </c>
      <c r="F22" s="15"/>
    </row>
    <row r="23" spans="2:6" s="8" customFormat="1" ht="19.5" customHeight="1" thickBot="1">
      <c r="B23" s="2" t="s">
        <v>11</v>
      </c>
      <c r="C23" s="12" t="s">
        <v>65</v>
      </c>
      <c r="D23" s="12">
        <f>1학년!W7</f>
        <v>30</v>
      </c>
      <c r="E23" s="14">
        <f>D23/SUM($D$19:$D$23)</f>
        <v>0.06912442396313365</v>
      </c>
      <c r="F23" s="15"/>
    </row>
    <row r="24" spans="2:5" s="8" customFormat="1" ht="19.5" customHeight="1">
      <c r="B24" s="18"/>
      <c r="C24" s="16"/>
      <c r="D24" s="19"/>
      <c r="E24" s="15"/>
    </row>
    <row r="25" spans="2:5" s="8" customFormat="1" ht="19.5" customHeight="1">
      <c r="B25" s="18"/>
      <c r="C25" s="16"/>
      <c r="D25" s="19"/>
      <c r="E25" s="15"/>
    </row>
    <row r="26" spans="2:11" s="8" customFormat="1" ht="30" customHeight="1" thickBot="1">
      <c r="B26" s="42" t="s">
        <v>25</v>
      </c>
      <c r="C26" s="42"/>
      <c r="D26" s="42"/>
      <c r="E26" s="42"/>
      <c r="F26" s="4"/>
      <c r="G26" s="4"/>
      <c r="H26" s="4"/>
      <c r="I26" s="4"/>
      <c r="J26" s="4"/>
      <c r="K26" s="4"/>
    </row>
    <row r="27" spans="2:6" s="8" customFormat="1" ht="19.5" customHeight="1" thickBot="1">
      <c r="B27" s="44" t="s">
        <v>3</v>
      </c>
      <c r="C27" s="44"/>
      <c r="D27" s="12" t="s">
        <v>4</v>
      </c>
      <c r="E27" s="11" t="s">
        <v>6</v>
      </c>
      <c r="F27" s="13"/>
    </row>
    <row r="28" spans="2:6" s="8" customFormat="1" ht="19.5" customHeight="1" thickBot="1">
      <c r="B28" s="2" t="s">
        <v>5</v>
      </c>
      <c r="C28" s="12" t="s">
        <v>12</v>
      </c>
      <c r="D28" s="12">
        <f>1학년!X3</f>
        <v>68</v>
      </c>
      <c r="E28" s="14">
        <f>D28/SUM($D$28:$D$32)</f>
        <v>0.1574074074074074</v>
      </c>
      <c r="F28" s="15"/>
    </row>
    <row r="29" spans="2:6" s="8" customFormat="1" ht="19.5" customHeight="1" thickBot="1">
      <c r="B29" s="2" t="s">
        <v>2</v>
      </c>
      <c r="C29" s="12" t="s">
        <v>13</v>
      </c>
      <c r="D29" s="12">
        <f>1학년!X4</f>
        <v>139</v>
      </c>
      <c r="E29" s="14">
        <f>D29/SUM($D$28:$D$32)</f>
        <v>0.32175925925925924</v>
      </c>
      <c r="F29" s="15"/>
    </row>
    <row r="30" spans="2:6" s="8" customFormat="1" ht="19.5" customHeight="1" thickBot="1">
      <c r="B30" s="2" t="s">
        <v>1</v>
      </c>
      <c r="C30" s="12" t="s">
        <v>14</v>
      </c>
      <c r="D30" s="12">
        <f>1학년!X5</f>
        <v>192</v>
      </c>
      <c r="E30" s="14">
        <f>D30/SUM($D$28:$D$32)</f>
        <v>0.4444444444444444</v>
      </c>
      <c r="F30" s="15"/>
    </row>
    <row r="31" spans="2:6" s="8" customFormat="1" ht="19.5" customHeight="1" thickBot="1">
      <c r="B31" s="2" t="s">
        <v>0</v>
      </c>
      <c r="C31" s="12" t="s">
        <v>15</v>
      </c>
      <c r="D31" s="12">
        <f>1학년!X6</f>
        <v>21</v>
      </c>
      <c r="E31" s="14">
        <f>D31/SUM($D$28:$D$32)</f>
        <v>0.04861111111111111</v>
      </c>
      <c r="F31" s="15"/>
    </row>
    <row r="32" spans="2:6" s="8" customFormat="1" ht="19.5" customHeight="1" thickBot="1">
      <c r="B32" s="2" t="s">
        <v>11</v>
      </c>
      <c r="C32" s="12" t="s">
        <v>16</v>
      </c>
      <c r="D32" s="12">
        <f>1학년!X7</f>
        <v>12</v>
      </c>
      <c r="E32" s="14">
        <f>D32/SUM($D$28:$D$32)</f>
        <v>0.027777777777777776</v>
      </c>
      <c r="F32" s="15"/>
    </row>
    <row r="33" spans="2:5" s="8" customFormat="1" ht="19.5" customHeight="1">
      <c r="B33" s="18"/>
      <c r="C33" s="16"/>
      <c r="D33" s="19"/>
      <c r="E33" s="15"/>
    </row>
    <row r="34" spans="2:6" s="8" customFormat="1" ht="19.5" customHeight="1">
      <c r="B34" s="1"/>
      <c r="C34" s="17"/>
      <c r="D34" s="16"/>
      <c r="E34" s="15"/>
      <c r="F34" s="15"/>
    </row>
    <row r="35" spans="2:11" s="8" customFormat="1" ht="19.5" customHeight="1" thickBot="1">
      <c r="B35" s="43" t="s">
        <v>26</v>
      </c>
      <c r="C35" s="43"/>
      <c r="D35" s="43"/>
      <c r="E35" s="43"/>
      <c r="F35" s="4"/>
      <c r="G35" s="4"/>
      <c r="H35" s="4"/>
      <c r="I35" s="4"/>
      <c r="J35" s="4"/>
      <c r="K35" s="4"/>
    </row>
    <row r="36" spans="2:6" s="8" customFormat="1" ht="19.5" customHeight="1" thickBot="1">
      <c r="B36" s="44" t="s">
        <v>3</v>
      </c>
      <c r="C36" s="44"/>
      <c r="D36" s="12" t="s">
        <v>4</v>
      </c>
      <c r="E36" s="11" t="s">
        <v>6</v>
      </c>
      <c r="F36" s="13"/>
    </row>
    <row r="37" spans="2:6" s="8" customFormat="1" ht="19.5" customHeight="1" thickBot="1">
      <c r="B37" s="2" t="s">
        <v>5</v>
      </c>
      <c r="C37" s="12" t="s">
        <v>12</v>
      </c>
      <c r="D37" s="12">
        <f>1학년!Y3</f>
        <v>78</v>
      </c>
      <c r="E37" s="14">
        <f>D37/SUM($D$37:$D$41)</f>
        <v>0.18352941176470589</v>
      </c>
      <c r="F37" s="15"/>
    </row>
    <row r="38" spans="2:6" s="8" customFormat="1" ht="19.5" customHeight="1" thickBot="1">
      <c r="B38" s="2" t="s">
        <v>2</v>
      </c>
      <c r="C38" s="12" t="s">
        <v>13</v>
      </c>
      <c r="D38" s="12">
        <f>1학년!Y4</f>
        <v>149</v>
      </c>
      <c r="E38" s="14">
        <f>D38/SUM($D$37:$D$41)</f>
        <v>0.35058823529411764</v>
      </c>
      <c r="F38" s="15"/>
    </row>
    <row r="39" spans="2:6" s="8" customFormat="1" ht="19.5" customHeight="1" thickBot="1">
      <c r="B39" s="2" t="s">
        <v>1</v>
      </c>
      <c r="C39" s="12" t="s">
        <v>14</v>
      </c>
      <c r="D39" s="12">
        <f>1학년!Y5</f>
        <v>174</v>
      </c>
      <c r="E39" s="14">
        <f>D39/SUM($D$37:$D$41)</f>
        <v>0.40941176470588236</v>
      </c>
      <c r="F39" s="15"/>
    </row>
    <row r="40" spans="2:6" s="8" customFormat="1" ht="19.5" customHeight="1" thickBot="1">
      <c r="B40" s="2" t="s">
        <v>0</v>
      </c>
      <c r="C40" s="12" t="s">
        <v>15</v>
      </c>
      <c r="D40" s="12">
        <f>1학년!Y6</f>
        <v>18</v>
      </c>
      <c r="E40" s="14">
        <f>D40/SUM($D$37:$D$41)</f>
        <v>0.042352941176470586</v>
      </c>
      <c r="F40" s="15"/>
    </row>
    <row r="41" spans="2:6" s="8" customFormat="1" ht="19.5" customHeight="1" thickBot="1">
      <c r="B41" s="2" t="s">
        <v>11</v>
      </c>
      <c r="C41" s="12" t="s">
        <v>16</v>
      </c>
      <c r="D41" s="12">
        <f>1학년!Y7</f>
        <v>6</v>
      </c>
      <c r="E41" s="14">
        <f>D41/SUM($D$37:$D$41)</f>
        <v>0.01411764705882353</v>
      </c>
      <c r="F41" s="15"/>
    </row>
    <row r="42" spans="2:5" s="8" customFormat="1" ht="19.5" customHeight="1">
      <c r="B42" s="18"/>
      <c r="C42" s="16"/>
      <c r="D42" s="19"/>
      <c r="E42" s="15"/>
    </row>
    <row r="43" spans="2:5" s="8" customFormat="1" ht="19.5" customHeight="1">
      <c r="B43" s="18"/>
      <c r="C43" s="16"/>
      <c r="D43" s="19"/>
      <c r="E43" s="15"/>
    </row>
    <row r="44" spans="2:11" s="8" customFormat="1" ht="27" customHeight="1" thickBot="1">
      <c r="B44" s="42" t="s">
        <v>37</v>
      </c>
      <c r="C44" s="43"/>
      <c r="D44" s="43"/>
      <c r="E44" s="43"/>
      <c r="F44" s="4"/>
      <c r="G44" s="4"/>
      <c r="H44" s="4"/>
      <c r="I44" s="4"/>
      <c r="J44" s="4"/>
      <c r="K44" s="4"/>
    </row>
    <row r="45" spans="2:6" s="8" customFormat="1" ht="19.5" customHeight="1" thickBot="1">
      <c r="B45" s="44" t="s">
        <v>3</v>
      </c>
      <c r="C45" s="44"/>
      <c r="D45" s="12" t="s">
        <v>4</v>
      </c>
      <c r="E45" s="11" t="s">
        <v>6</v>
      </c>
      <c r="F45" s="13"/>
    </row>
    <row r="46" spans="2:6" s="8" customFormat="1" ht="19.5" customHeight="1" thickBot="1">
      <c r="B46" s="2" t="s">
        <v>5</v>
      </c>
      <c r="C46" s="12" t="s">
        <v>27</v>
      </c>
      <c r="D46" s="12">
        <f>1학년!Z3</f>
        <v>3</v>
      </c>
      <c r="E46" s="14">
        <f aca="true" t="shared" si="0" ref="E46:E51">D46/SUM($D$46:$D$51)</f>
        <v>0.09375</v>
      </c>
      <c r="F46" s="15"/>
    </row>
    <row r="47" spans="2:6" s="8" customFormat="1" ht="19.5" customHeight="1" thickBot="1">
      <c r="B47" s="2" t="s">
        <v>2</v>
      </c>
      <c r="C47" s="12" t="s">
        <v>29</v>
      </c>
      <c r="D47" s="12">
        <f>1학년!Z4</f>
        <v>14</v>
      </c>
      <c r="E47" s="14">
        <f t="shared" si="0"/>
        <v>0.4375</v>
      </c>
      <c r="F47" s="15"/>
    </row>
    <row r="48" spans="2:6" s="8" customFormat="1" ht="19.5" customHeight="1" thickBot="1">
      <c r="B48" s="2" t="s">
        <v>1</v>
      </c>
      <c r="C48" s="12" t="s">
        <v>30</v>
      </c>
      <c r="D48" s="12">
        <f>1학년!Z5</f>
        <v>7</v>
      </c>
      <c r="E48" s="14">
        <f t="shared" si="0"/>
        <v>0.21875</v>
      </c>
      <c r="F48" s="15"/>
    </row>
    <row r="49" spans="2:6" s="8" customFormat="1" ht="19.5" customHeight="1" thickBot="1">
      <c r="B49" s="2" t="s">
        <v>0</v>
      </c>
      <c r="C49" s="12" t="s">
        <v>31</v>
      </c>
      <c r="D49" s="12">
        <f>1학년!Z6</f>
        <v>1</v>
      </c>
      <c r="E49" s="14">
        <f t="shared" si="0"/>
        <v>0.03125</v>
      </c>
      <c r="F49" s="15"/>
    </row>
    <row r="50" spans="2:6" s="8" customFormat="1" ht="19.5" customHeight="1" thickBot="1">
      <c r="B50" s="2" t="s">
        <v>11</v>
      </c>
      <c r="C50" s="12" t="s">
        <v>32</v>
      </c>
      <c r="D50" s="12">
        <f>1학년!Z7</f>
        <v>4</v>
      </c>
      <c r="E50" s="14">
        <f t="shared" si="0"/>
        <v>0.125</v>
      </c>
      <c r="F50" s="15"/>
    </row>
    <row r="51" spans="2:5" s="8" customFormat="1" ht="19.5" customHeight="1" thickBot="1">
      <c r="B51" s="2" t="s">
        <v>28</v>
      </c>
      <c r="C51" s="12" t="s">
        <v>33</v>
      </c>
      <c r="D51" s="12">
        <f>1학년!Z8</f>
        <v>3</v>
      </c>
      <c r="E51" s="14">
        <f t="shared" si="0"/>
        <v>0.09375</v>
      </c>
    </row>
    <row r="52" spans="2:6" s="8" customFormat="1" ht="19.5" customHeight="1">
      <c r="B52" s="1"/>
      <c r="C52" s="17"/>
      <c r="D52" s="16"/>
      <c r="E52" s="15"/>
      <c r="F52" s="15"/>
    </row>
    <row r="53" spans="2:6" s="8" customFormat="1" ht="19.5" customHeight="1">
      <c r="B53" s="1"/>
      <c r="C53" s="17"/>
      <c r="D53" s="16"/>
      <c r="E53" s="15"/>
      <c r="F53" s="15"/>
    </row>
    <row r="54" spans="2:11" s="8" customFormat="1" ht="32.25" customHeight="1" thickBot="1">
      <c r="B54" s="42" t="s">
        <v>81</v>
      </c>
      <c r="C54" s="42"/>
      <c r="D54" s="42"/>
      <c r="E54" s="42"/>
      <c r="F54" s="4"/>
      <c r="G54" s="4"/>
      <c r="H54" s="4"/>
      <c r="I54" s="4"/>
      <c r="J54" s="4"/>
      <c r="K54" s="4"/>
    </row>
    <row r="55" spans="2:6" s="8" customFormat="1" ht="19.5" customHeight="1" thickBot="1">
      <c r="B55" s="44" t="s">
        <v>3</v>
      </c>
      <c r="C55" s="44"/>
      <c r="D55" s="12" t="s">
        <v>4</v>
      </c>
      <c r="E55" s="11" t="s">
        <v>6</v>
      </c>
      <c r="F55" s="13"/>
    </row>
    <row r="56" spans="2:6" s="8" customFormat="1" ht="19.5" customHeight="1" thickBot="1">
      <c r="B56" s="2" t="s">
        <v>5</v>
      </c>
      <c r="C56" s="12" t="s">
        <v>12</v>
      </c>
      <c r="D56" s="12">
        <f>1학년!AA3</f>
        <v>67</v>
      </c>
      <c r="E56" s="14">
        <f>D56/SUM($D$56:$D$60)</f>
        <v>0.1558139534883721</v>
      </c>
      <c r="F56" s="15"/>
    </row>
    <row r="57" spans="2:6" s="8" customFormat="1" ht="19.5" customHeight="1" thickBot="1">
      <c r="B57" s="2" t="s">
        <v>2</v>
      </c>
      <c r="C57" s="12" t="s">
        <v>13</v>
      </c>
      <c r="D57" s="12">
        <f>1학년!AA4</f>
        <v>124</v>
      </c>
      <c r="E57" s="14">
        <f>D57/SUM($D$56:$D$60)</f>
        <v>0.28837209302325584</v>
      </c>
      <c r="F57" s="15"/>
    </row>
    <row r="58" spans="2:6" s="8" customFormat="1" ht="19.5" customHeight="1" thickBot="1">
      <c r="B58" s="2" t="s">
        <v>1</v>
      </c>
      <c r="C58" s="12" t="s">
        <v>14</v>
      </c>
      <c r="D58" s="12">
        <f>1학년!AA5</f>
        <v>216</v>
      </c>
      <c r="E58" s="14">
        <f>D58/SUM($D$56:$D$60)</f>
        <v>0.5023255813953489</v>
      </c>
      <c r="F58" s="15"/>
    </row>
    <row r="59" spans="2:6" s="8" customFormat="1" ht="19.5" customHeight="1" thickBot="1">
      <c r="B59" s="2" t="s">
        <v>0</v>
      </c>
      <c r="C59" s="12" t="s">
        <v>15</v>
      </c>
      <c r="D59" s="12">
        <f>1학년!AA6</f>
        <v>14</v>
      </c>
      <c r="E59" s="14">
        <f>D59/SUM($D$56:$D$60)</f>
        <v>0.03255813953488372</v>
      </c>
      <c r="F59" s="15"/>
    </row>
    <row r="60" spans="2:6" s="8" customFormat="1" ht="19.5" customHeight="1" thickBot="1">
      <c r="B60" s="2" t="s">
        <v>11</v>
      </c>
      <c r="C60" s="12" t="s">
        <v>16</v>
      </c>
      <c r="D60" s="12">
        <f>1학년!AA7</f>
        <v>9</v>
      </c>
      <c r="E60" s="14">
        <f>D60/SUM($D$56:$D$60)</f>
        <v>0.020930232558139535</v>
      </c>
      <c r="F60" s="15"/>
    </row>
    <row r="61" spans="2:5" s="8" customFormat="1" ht="19.5" customHeight="1">
      <c r="B61" s="18"/>
      <c r="C61" s="16"/>
      <c r="D61" s="19"/>
      <c r="E61" s="15"/>
    </row>
    <row r="62" spans="2:5" s="8" customFormat="1" ht="19.5" customHeight="1">
      <c r="B62" s="18"/>
      <c r="C62" s="16"/>
      <c r="D62" s="19"/>
      <c r="E62" s="15"/>
    </row>
    <row r="63" spans="2:11" s="8" customFormat="1" ht="28.5" customHeight="1" thickBot="1">
      <c r="B63" s="42" t="s">
        <v>36</v>
      </c>
      <c r="C63" s="43"/>
      <c r="D63" s="43"/>
      <c r="E63" s="43"/>
      <c r="F63" s="4"/>
      <c r="G63" s="4"/>
      <c r="H63" s="4"/>
      <c r="I63" s="4"/>
      <c r="J63" s="4"/>
      <c r="K63" s="4"/>
    </row>
    <row r="64" spans="2:6" s="8" customFormat="1" ht="19.5" customHeight="1" thickBot="1">
      <c r="B64" s="44" t="s">
        <v>3</v>
      </c>
      <c r="C64" s="44"/>
      <c r="D64" s="12" t="s">
        <v>4</v>
      </c>
      <c r="E64" s="11" t="s">
        <v>6</v>
      </c>
      <c r="F64" s="13"/>
    </row>
    <row r="65" spans="2:6" s="8" customFormat="1" ht="19.5" customHeight="1" thickBot="1">
      <c r="B65" s="2" t="s">
        <v>5</v>
      </c>
      <c r="C65" s="12" t="s">
        <v>82</v>
      </c>
      <c r="D65" s="12">
        <f>1학년!AB3</f>
        <v>10</v>
      </c>
      <c r="E65" s="14">
        <f>D65/SUM($D$65:$D$70)</f>
        <v>0.5882352941176471</v>
      </c>
      <c r="F65" s="15"/>
    </row>
    <row r="66" spans="2:6" s="8" customFormat="1" ht="19.5" customHeight="1" thickBot="1">
      <c r="B66" s="2" t="s">
        <v>2</v>
      </c>
      <c r="C66" s="12" t="s">
        <v>83</v>
      </c>
      <c r="D66" s="12">
        <f>1학년!AB4</f>
        <v>6</v>
      </c>
      <c r="E66" s="14">
        <f>D66/SUM($D$65:$D$70)</f>
        <v>0.35294117647058826</v>
      </c>
      <c r="F66" s="15"/>
    </row>
    <row r="67" spans="2:6" s="8" customFormat="1" ht="19.5" customHeight="1" thickBot="1">
      <c r="B67" s="2" t="s">
        <v>1</v>
      </c>
      <c r="C67" s="12" t="s">
        <v>33</v>
      </c>
      <c r="D67" s="12">
        <f>1학년!AB5</f>
        <v>1</v>
      </c>
      <c r="E67" s="14">
        <f>D67/SUM($D$65:$D$70)</f>
        <v>0.058823529411764705</v>
      </c>
      <c r="F67" s="15"/>
    </row>
    <row r="68" spans="2:6" s="8" customFormat="1" ht="19.5" customHeight="1">
      <c r="B68" s="31"/>
      <c r="C68" s="32"/>
      <c r="D68" s="32"/>
      <c r="E68" s="33"/>
      <c r="F68" s="15"/>
    </row>
    <row r="69" spans="2:6" s="8" customFormat="1" ht="19.5" customHeight="1">
      <c r="B69" s="1"/>
      <c r="C69" s="16"/>
      <c r="D69" s="16"/>
      <c r="E69" s="15"/>
      <c r="F69" s="15"/>
    </row>
    <row r="70" spans="2:5" s="8" customFormat="1" ht="19.5" customHeight="1">
      <c r="B70" s="1"/>
      <c r="C70" s="16"/>
      <c r="D70" s="16"/>
      <c r="E70" s="15"/>
    </row>
    <row r="71" spans="2:5" s="8" customFormat="1" ht="19.5" customHeight="1">
      <c r="B71" s="1"/>
      <c r="C71" s="16"/>
      <c r="D71" s="16"/>
      <c r="E71" s="15"/>
    </row>
    <row r="72" spans="2:6" s="8" customFormat="1" ht="19.5" customHeight="1">
      <c r="B72" s="1"/>
      <c r="C72" s="17"/>
      <c r="D72" s="16"/>
      <c r="E72" s="15"/>
      <c r="F72" s="15"/>
    </row>
    <row r="73" spans="2:11" s="8" customFormat="1" ht="37.5" customHeight="1" thickBot="1">
      <c r="B73" s="41" t="s">
        <v>34</v>
      </c>
      <c r="C73" s="41"/>
      <c r="D73" s="41"/>
      <c r="E73" s="41"/>
      <c r="F73" s="4"/>
      <c r="G73" s="4"/>
      <c r="H73" s="4"/>
      <c r="I73" s="4"/>
      <c r="J73" s="4"/>
      <c r="K73" s="4"/>
    </row>
    <row r="74" spans="2:6" s="8" customFormat="1" ht="19.5" customHeight="1" thickBot="1">
      <c r="B74" s="44" t="s">
        <v>3</v>
      </c>
      <c r="C74" s="44"/>
      <c r="D74" s="12" t="s">
        <v>4</v>
      </c>
      <c r="E74" s="11" t="s">
        <v>6</v>
      </c>
      <c r="F74" s="13"/>
    </row>
    <row r="75" spans="2:6" s="8" customFormat="1" ht="19.5" customHeight="1" thickBot="1">
      <c r="B75" s="2" t="s">
        <v>5</v>
      </c>
      <c r="C75" s="12" t="s">
        <v>12</v>
      </c>
      <c r="D75" s="12">
        <f>1학년!AC3</f>
        <v>59</v>
      </c>
      <c r="E75" s="14">
        <f>D75/SUM($D$75:$D$79)</f>
        <v>0.13625866050808313</v>
      </c>
      <c r="F75" s="15"/>
    </row>
    <row r="76" spans="2:6" s="8" customFormat="1" ht="19.5" customHeight="1" thickBot="1">
      <c r="B76" s="2" t="s">
        <v>2</v>
      </c>
      <c r="C76" s="12" t="s">
        <v>13</v>
      </c>
      <c r="D76" s="12">
        <f>1학년!AC4</f>
        <v>105</v>
      </c>
      <c r="E76" s="14">
        <f>D76/SUM($D$75:$D$79)</f>
        <v>0.24249422632794457</v>
      </c>
      <c r="F76" s="15"/>
    </row>
    <row r="77" spans="2:6" s="8" customFormat="1" ht="19.5" customHeight="1" thickBot="1">
      <c r="B77" s="2" t="s">
        <v>1</v>
      </c>
      <c r="C77" s="12" t="s">
        <v>14</v>
      </c>
      <c r="D77" s="12">
        <f>1학년!AC5</f>
        <v>231</v>
      </c>
      <c r="E77" s="14">
        <f>D77/SUM($D$75:$D$79)</f>
        <v>0.5334872979214781</v>
      </c>
      <c r="F77" s="15"/>
    </row>
    <row r="78" spans="2:6" s="8" customFormat="1" ht="19.5" customHeight="1" thickBot="1">
      <c r="B78" s="2" t="s">
        <v>0</v>
      </c>
      <c r="C78" s="12" t="s">
        <v>15</v>
      </c>
      <c r="D78" s="12">
        <f>1학년!AC6</f>
        <v>23</v>
      </c>
      <c r="E78" s="14">
        <f>D78/SUM($D$75:$D$79)</f>
        <v>0.053117782909930716</v>
      </c>
      <c r="F78" s="15"/>
    </row>
    <row r="79" spans="2:6" s="8" customFormat="1" ht="19.5" customHeight="1" thickBot="1">
      <c r="B79" s="2" t="s">
        <v>11</v>
      </c>
      <c r="C79" s="12" t="s">
        <v>16</v>
      </c>
      <c r="D79" s="12">
        <f>1학년!AC7</f>
        <v>15</v>
      </c>
      <c r="E79" s="14">
        <f>D79/SUM($D$75:$D$79)</f>
        <v>0.03464203233256351</v>
      </c>
      <c r="F79" s="15"/>
    </row>
    <row r="80" spans="2:5" s="8" customFormat="1" ht="19.5" customHeight="1">
      <c r="B80" s="18"/>
      <c r="C80" s="16"/>
      <c r="D80" s="19"/>
      <c r="E80" s="15"/>
    </row>
    <row r="81" spans="2:5" s="8" customFormat="1" ht="19.5" customHeight="1">
      <c r="B81" s="18"/>
      <c r="C81" s="16"/>
      <c r="D81" s="19"/>
      <c r="E81" s="15"/>
    </row>
    <row r="82" spans="2:11" s="8" customFormat="1" ht="37.5" customHeight="1" thickBot="1">
      <c r="B82" s="41" t="s">
        <v>35</v>
      </c>
      <c r="C82" s="41"/>
      <c r="D82" s="41"/>
      <c r="E82" s="41"/>
      <c r="F82" s="4"/>
      <c r="G82" s="4"/>
      <c r="H82" s="4"/>
      <c r="I82" s="4"/>
      <c r="J82" s="4"/>
      <c r="K82" s="4"/>
    </row>
    <row r="83" spans="2:6" s="8" customFormat="1" ht="19.5" customHeight="1" thickBot="1">
      <c r="B83" s="44" t="s">
        <v>3</v>
      </c>
      <c r="C83" s="44"/>
      <c r="D83" s="12" t="s">
        <v>4</v>
      </c>
      <c r="E83" s="11" t="s">
        <v>6</v>
      </c>
      <c r="F83" s="13"/>
    </row>
    <row r="84" spans="2:6" s="8" customFormat="1" ht="19.5" customHeight="1" thickBot="1">
      <c r="B84" s="2" t="s">
        <v>5</v>
      </c>
      <c r="C84" s="12" t="s">
        <v>38</v>
      </c>
      <c r="D84" s="12">
        <f>1학년!AD3</f>
        <v>19</v>
      </c>
      <c r="E84" s="14">
        <f>D84/SUM($D$84:$D$86)</f>
        <v>0.6129032258064516</v>
      </c>
      <c r="F84" s="15"/>
    </row>
    <row r="85" spans="2:6" s="8" customFormat="1" ht="19.5" customHeight="1" thickBot="1">
      <c r="B85" s="2" t="s">
        <v>2</v>
      </c>
      <c r="C85" s="12" t="s">
        <v>39</v>
      </c>
      <c r="D85" s="12">
        <f>1학년!AD4</f>
        <v>0</v>
      </c>
      <c r="E85" s="14">
        <f>D85/SUM($D$84:$D$86)</f>
        <v>0</v>
      </c>
      <c r="F85" s="15"/>
    </row>
    <row r="86" spans="2:6" s="8" customFormat="1" ht="19.5" customHeight="1" thickBot="1">
      <c r="B86" s="2" t="s">
        <v>1</v>
      </c>
      <c r="C86" s="12" t="s">
        <v>33</v>
      </c>
      <c r="D86" s="12">
        <f>1학년!AD5</f>
        <v>12</v>
      </c>
      <c r="E86" s="14">
        <f>D86/SUM($D$84:$D$86)</f>
        <v>0.3870967741935484</v>
      </c>
      <c r="F86" s="15"/>
    </row>
    <row r="87" spans="2:5" s="8" customFormat="1" ht="19.5" customHeight="1">
      <c r="B87" s="18"/>
      <c r="C87" s="16"/>
      <c r="D87" s="19"/>
      <c r="E87" s="15"/>
    </row>
    <row r="88" spans="2:5" s="8" customFormat="1" ht="19.5" customHeight="1">
      <c r="B88" s="18"/>
      <c r="C88" s="16"/>
      <c r="D88" s="19"/>
      <c r="E88" s="15"/>
    </row>
    <row r="89" spans="2:11" s="8" customFormat="1" ht="40.5" customHeight="1" thickBot="1">
      <c r="B89" s="41" t="s">
        <v>40</v>
      </c>
      <c r="C89" s="41"/>
      <c r="D89" s="41"/>
      <c r="E89" s="41"/>
      <c r="F89" s="4"/>
      <c r="G89" s="4"/>
      <c r="H89" s="4"/>
      <c r="I89" s="4"/>
      <c r="J89" s="4"/>
      <c r="K89" s="4"/>
    </row>
    <row r="90" spans="2:6" s="8" customFormat="1" ht="19.5" customHeight="1" thickBot="1">
      <c r="B90" s="44" t="s">
        <v>3</v>
      </c>
      <c r="C90" s="44"/>
      <c r="D90" s="12" t="s">
        <v>4</v>
      </c>
      <c r="E90" s="11" t="s">
        <v>6</v>
      </c>
      <c r="F90" s="13"/>
    </row>
    <row r="91" spans="2:6" s="8" customFormat="1" ht="19.5" customHeight="1" thickBot="1">
      <c r="B91" s="2" t="s">
        <v>5</v>
      </c>
      <c r="C91" s="12" t="s">
        <v>41</v>
      </c>
      <c r="D91" s="12">
        <f>1학년!AE3</f>
        <v>71</v>
      </c>
      <c r="E91" s="14">
        <f aca="true" t="shared" si="1" ref="E91:E96">D91/SUM($D$91:$D$96)</f>
        <v>0.1655011655011655</v>
      </c>
      <c r="F91" s="15"/>
    </row>
    <row r="92" spans="2:6" s="8" customFormat="1" ht="19.5" customHeight="1" thickBot="1">
      <c r="B92" s="2" t="s">
        <v>2</v>
      </c>
      <c r="C92" s="12" t="s">
        <v>42</v>
      </c>
      <c r="D92" s="12">
        <f>1학년!AE4</f>
        <v>76</v>
      </c>
      <c r="E92" s="14">
        <f t="shared" si="1"/>
        <v>0.17715617715617715</v>
      </c>
      <c r="F92" s="15"/>
    </row>
    <row r="93" spans="2:6" s="8" customFormat="1" ht="19.5" customHeight="1" thickBot="1">
      <c r="B93" s="2" t="s">
        <v>1</v>
      </c>
      <c r="C93" s="12" t="s">
        <v>43</v>
      </c>
      <c r="D93" s="12">
        <f>1학년!AE5</f>
        <v>140</v>
      </c>
      <c r="E93" s="14">
        <f t="shared" si="1"/>
        <v>0.32634032634032634</v>
      </c>
      <c r="F93" s="15"/>
    </row>
    <row r="94" spans="2:6" s="8" customFormat="1" ht="19.5" customHeight="1" thickBot="1">
      <c r="B94" s="2" t="s">
        <v>0</v>
      </c>
      <c r="C94" s="12" t="s">
        <v>44</v>
      </c>
      <c r="D94" s="12">
        <f>1학년!AE6</f>
        <v>112</v>
      </c>
      <c r="E94" s="14">
        <f t="shared" si="1"/>
        <v>0.26107226107226106</v>
      </c>
      <c r="F94" s="15"/>
    </row>
    <row r="95" spans="2:6" s="8" customFormat="1" ht="19.5" customHeight="1" thickBot="1">
      <c r="B95" s="2" t="s">
        <v>11</v>
      </c>
      <c r="C95" s="12" t="s">
        <v>45</v>
      </c>
      <c r="D95" s="12">
        <f>1학년!AE7</f>
        <v>15</v>
      </c>
      <c r="E95" s="14">
        <f t="shared" si="1"/>
        <v>0.03496503496503497</v>
      </c>
      <c r="F95" s="15"/>
    </row>
    <row r="96" spans="2:5" s="8" customFormat="1" ht="19.5" customHeight="1" thickBot="1">
      <c r="B96" s="2" t="s">
        <v>28</v>
      </c>
      <c r="C96" s="12" t="s">
        <v>33</v>
      </c>
      <c r="D96" s="12">
        <f>1학년!AE8</f>
        <v>15</v>
      </c>
      <c r="E96" s="14">
        <f t="shared" si="1"/>
        <v>0.03496503496503497</v>
      </c>
    </row>
    <row r="97" spans="2:5" s="8" customFormat="1" ht="19.5" customHeight="1">
      <c r="B97" s="1"/>
      <c r="C97" s="16"/>
      <c r="D97" s="16"/>
      <c r="E97" s="15"/>
    </row>
    <row r="98" spans="2:5" s="8" customFormat="1" ht="19.5" customHeight="1">
      <c r="B98" s="1"/>
      <c r="C98" s="16"/>
      <c r="D98" s="16"/>
      <c r="E98" s="15"/>
    </row>
    <row r="99" spans="2:5" s="8" customFormat="1" ht="19.5" customHeight="1" thickBot="1">
      <c r="B99" s="43" t="s">
        <v>46</v>
      </c>
      <c r="C99" s="43"/>
      <c r="D99" s="43"/>
      <c r="E99" s="43"/>
    </row>
    <row r="100" spans="2:5" s="8" customFormat="1" ht="19.5" customHeight="1" thickBot="1">
      <c r="B100" s="44" t="s">
        <v>3</v>
      </c>
      <c r="C100" s="44"/>
      <c r="D100" s="12" t="s">
        <v>4</v>
      </c>
      <c r="E100" s="11" t="s">
        <v>6</v>
      </c>
    </row>
    <row r="101" spans="2:5" s="8" customFormat="1" ht="19.5" customHeight="1" thickBot="1">
      <c r="B101" s="2" t="s">
        <v>5</v>
      </c>
      <c r="C101" s="12" t="s">
        <v>12</v>
      </c>
      <c r="D101" s="12">
        <f>1학년!AF3</f>
        <v>64</v>
      </c>
      <c r="E101" s="14">
        <f>D101/SUM($D$101:$D$105)</f>
        <v>0.16</v>
      </c>
    </row>
    <row r="102" spans="2:5" ht="19.5" customHeight="1" thickBot="1">
      <c r="B102" s="2" t="s">
        <v>2</v>
      </c>
      <c r="C102" s="12" t="s">
        <v>13</v>
      </c>
      <c r="D102" s="12">
        <f>1학년!AF4</f>
        <v>111</v>
      </c>
      <c r="E102" s="14">
        <f>D102/SUM($D$101:$D$105)</f>
        <v>0.2775</v>
      </c>
    </row>
    <row r="103" spans="2:5" ht="19.5" customHeight="1" thickBot="1">
      <c r="B103" s="2" t="s">
        <v>1</v>
      </c>
      <c r="C103" s="12" t="s">
        <v>14</v>
      </c>
      <c r="D103" s="12">
        <f>1학년!AF5</f>
        <v>185</v>
      </c>
      <c r="E103" s="14">
        <f>D103/SUM($D$101:$D$105)</f>
        <v>0.4625</v>
      </c>
    </row>
    <row r="104" spans="2:5" ht="19.5" customHeight="1" thickBot="1">
      <c r="B104" s="2" t="s">
        <v>0</v>
      </c>
      <c r="C104" s="12" t="s">
        <v>15</v>
      </c>
      <c r="D104" s="12">
        <f>1학년!AF6</f>
        <v>22</v>
      </c>
      <c r="E104" s="14">
        <f>D104/SUM($D$101:$D$105)</f>
        <v>0.055</v>
      </c>
    </row>
    <row r="105" spans="2:5" ht="19.5" customHeight="1" thickBot="1">
      <c r="B105" s="2" t="s">
        <v>11</v>
      </c>
      <c r="C105" s="12" t="s">
        <v>16</v>
      </c>
      <c r="D105" s="12">
        <f>1학년!AF7</f>
        <v>18</v>
      </c>
      <c r="E105" s="14">
        <f>D105/SUM($D$101:$D$105)</f>
        <v>0.045</v>
      </c>
    </row>
    <row r="106" spans="2:5" ht="19.5" customHeight="1">
      <c r="B106" s="1"/>
      <c r="C106" s="16"/>
      <c r="D106" s="16"/>
      <c r="E106" s="15"/>
    </row>
    <row r="107" ht="19.5" customHeight="1"/>
    <row r="108" spans="2:5" ht="26.25" customHeight="1" thickBot="1">
      <c r="B108" s="42" t="s">
        <v>55</v>
      </c>
      <c r="C108" s="43"/>
      <c r="D108" s="43"/>
      <c r="E108" s="43"/>
    </row>
    <row r="109" spans="2:5" ht="19.5" customHeight="1" thickBot="1">
      <c r="B109" s="44" t="s">
        <v>3</v>
      </c>
      <c r="C109" s="44"/>
      <c r="D109" s="12" t="s">
        <v>4</v>
      </c>
      <c r="E109" s="11" t="s">
        <v>6</v>
      </c>
    </row>
    <row r="110" spans="2:5" ht="19.5" customHeight="1" thickBot="1">
      <c r="B110" s="2" t="s">
        <v>5</v>
      </c>
      <c r="C110" s="12" t="s">
        <v>47</v>
      </c>
      <c r="D110" s="12">
        <f>1학년!AG3</f>
        <v>15</v>
      </c>
      <c r="E110" s="14">
        <f>D110/SUM($D$110:$D$112)</f>
        <v>0.38461538461538464</v>
      </c>
    </row>
    <row r="111" spans="2:5" ht="19.5" customHeight="1" thickBot="1">
      <c r="B111" s="2" t="s">
        <v>2</v>
      </c>
      <c r="C111" s="12" t="s">
        <v>48</v>
      </c>
      <c r="D111" s="12">
        <f>1학년!AG4</f>
        <v>20</v>
      </c>
      <c r="E111" s="14">
        <f>D111/SUM($D$110:$D$112)</f>
        <v>0.5128205128205128</v>
      </c>
    </row>
    <row r="112" spans="2:5" ht="19.5" customHeight="1" thickBot="1">
      <c r="B112" s="2" t="s">
        <v>1</v>
      </c>
      <c r="C112" s="12" t="s">
        <v>33</v>
      </c>
      <c r="D112" s="12">
        <f>1학년!AG5</f>
        <v>4</v>
      </c>
      <c r="E112" s="14">
        <f>D112/SUM($D$110:$D$112)</f>
        <v>0.10256410256410256</v>
      </c>
    </row>
    <row r="113" ht="19.5" customHeight="1"/>
    <row r="114" ht="19.5" customHeight="1"/>
    <row r="115" spans="2:5" ht="19.5" customHeight="1" thickBot="1">
      <c r="B115" s="5" t="s">
        <v>49</v>
      </c>
      <c r="C115" s="7"/>
      <c r="D115" s="7"/>
      <c r="E115" s="4"/>
    </row>
    <row r="116" spans="2:5" ht="19.5" customHeight="1" thickBot="1">
      <c r="B116" s="44" t="s">
        <v>3</v>
      </c>
      <c r="C116" s="44"/>
      <c r="D116" s="12" t="s">
        <v>4</v>
      </c>
      <c r="E116" s="11" t="s">
        <v>6</v>
      </c>
    </row>
    <row r="117" spans="2:5" ht="19.5" customHeight="1" thickBot="1">
      <c r="B117" s="2" t="s">
        <v>5</v>
      </c>
      <c r="C117" s="12" t="s">
        <v>12</v>
      </c>
      <c r="D117" s="12">
        <f>1학년!AH3</f>
        <v>65</v>
      </c>
      <c r="E117" s="14">
        <f>D117/1학년!$AH$9</f>
        <v>0.1566265060240964</v>
      </c>
    </row>
    <row r="118" spans="2:5" ht="19.5" customHeight="1" thickBot="1">
      <c r="B118" s="2" t="s">
        <v>2</v>
      </c>
      <c r="C118" s="12" t="s">
        <v>13</v>
      </c>
      <c r="D118" s="12">
        <f>1학년!AH4</f>
        <v>120</v>
      </c>
      <c r="E118" s="14">
        <f>D118/1학년!$AH$9</f>
        <v>0.2891566265060241</v>
      </c>
    </row>
    <row r="119" spans="2:5" ht="19.5" customHeight="1" thickBot="1">
      <c r="B119" s="2" t="s">
        <v>1</v>
      </c>
      <c r="C119" s="12" t="s">
        <v>14</v>
      </c>
      <c r="D119" s="12">
        <f>1학년!AH5</f>
        <v>138</v>
      </c>
      <c r="E119" s="14">
        <f>D119/1학년!$AH$9</f>
        <v>0.3325301204819277</v>
      </c>
    </row>
    <row r="120" spans="2:5" ht="19.5" customHeight="1" thickBot="1">
      <c r="B120" s="2" t="s">
        <v>0</v>
      </c>
      <c r="C120" s="12" t="s">
        <v>15</v>
      </c>
      <c r="D120" s="12">
        <f>1학년!AH6</f>
        <v>60</v>
      </c>
      <c r="E120" s="14">
        <f>D120/1학년!$AH$9</f>
        <v>0.14457831325301204</v>
      </c>
    </row>
    <row r="121" spans="2:5" ht="19.5" customHeight="1" thickBot="1">
      <c r="B121" s="2" t="s">
        <v>11</v>
      </c>
      <c r="C121" s="12" t="s">
        <v>16</v>
      </c>
      <c r="D121" s="12">
        <f>1학년!AH7</f>
        <v>32</v>
      </c>
      <c r="E121" s="14">
        <f>D121/1학년!$AH$9</f>
        <v>0.07710843373493977</v>
      </c>
    </row>
    <row r="122" spans="2:5" ht="19.5" customHeight="1">
      <c r="B122" s="1"/>
      <c r="C122" s="16"/>
      <c r="D122" s="16"/>
      <c r="E122" s="15"/>
    </row>
    <row r="123" ht="19.5" customHeight="1"/>
    <row r="124" spans="2:5" ht="35.25" customHeight="1" thickBot="1">
      <c r="B124" s="42" t="s">
        <v>50</v>
      </c>
      <c r="C124" s="43"/>
      <c r="D124" s="43"/>
      <c r="E124" s="43"/>
    </row>
    <row r="125" spans="2:5" ht="19.5" customHeight="1" thickBot="1">
      <c r="B125" s="44" t="s">
        <v>3</v>
      </c>
      <c r="C125" s="44"/>
      <c r="D125" s="12" t="s">
        <v>4</v>
      </c>
      <c r="E125" s="11" t="s">
        <v>6</v>
      </c>
    </row>
    <row r="126" spans="2:5" ht="19.5" customHeight="1" thickBot="1">
      <c r="B126" s="2" t="s">
        <v>5</v>
      </c>
      <c r="C126" s="12" t="s">
        <v>51</v>
      </c>
      <c r="D126" s="12">
        <f>1학년!AI3</f>
        <v>133</v>
      </c>
      <c r="E126" s="14">
        <f>D126/SUM($D$126:$D$130)</f>
        <v>0.403030303030303</v>
      </c>
    </row>
    <row r="127" spans="2:5" ht="19.5" customHeight="1" thickBot="1">
      <c r="B127" s="2" t="s">
        <v>2</v>
      </c>
      <c r="C127" s="12" t="s">
        <v>52</v>
      </c>
      <c r="D127" s="12">
        <f>1학년!AI4</f>
        <v>75</v>
      </c>
      <c r="E127" s="14">
        <f>D127/SUM($D$126:$D$130)</f>
        <v>0.22727272727272727</v>
      </c>
    </row>
    <row r="128" spans="2:5" ht="19.5" customHeight="1" thickBot="1">
      <c r="B128" s="2" t="s">
        <v>1</v>
      </c>
      <c r="C128" s="12" t="s">
        <v>53</v>
      </c>
      <c r="D128" s="12">
        <f>1학년!AI5</f>
        <v>80</v>
      </c>
      <c r="E128" s="14">
        <f>D128/SUM($D$126:$D$130)</f>
        <v>0.24242424242424243</v>
      </c>
    </row>
    <row r="129" spans="2:5" ht="19.5" customHeight="1" thickBot="1">
      <c r="B129" s="2" t="s">
        <v>0</v>
      </c>
      <c r="C129" s="12" t="s">
        <v>54</v>
      </c>
      <c r="D129" s="12">
        <f>1학년!AI6</f>
        <v>22</v>
      </c>
      <c r="E129" s="14">
        <f>D129/SUM($D$126:$D$130)</f>
        <v>0.06666666666666667</v>
      </c>
    </row>
    <row r="130" spans="2:5" ht="19.5" customHeight="1" thickBot="1">
      <c r="B130" s="2" t="s">
        <v>11</v>
      </c>
      <c r="C130" s="12" t="s">
        <v>33</v>
      </c>
      <c r="D130" s="12">
        <f>1학년!AI7</f>
        <v>20</v>
      </c>
      <c r="E130" s="14">
        <f>D130/SUM($D$126:$D$130)</f>
        <v>0.06060606060606061</v>
      </c>
    </row>
    <row r="131" spans="2:5" ht="19.5" customHeight="1">
      <c r="B131" s="1"/>
      <c r="C131" s="16"/>
      <c r="D131" s="16"/>
      <c r="E131" s="15"/>
    </row>
    <row r="132" ht="18.75" customHeight="1"/>
    <row r="133" spans="2:5" ht="31.5" customHeight="1" thickBot="1">
      <c r="B133" s="42" t="s">
        <v>56</v>
      </c>
      <c r="C133" s="43"/>
      <c r="D133" s="43"/>
      <c r="E133" s="43"/>
    </row>
    <row r="134" spans="2:5" ht="19.5" customHeight="1" thickBot="1">
      <c r="B134" s="44" t="s">
        <v>3</v>
      </c>
      <c r="C134" s="44"/>
      <c r="D134" s="12" t="s">
        <v>4</v>
      </c>
      <c r="E134" s="11" t="s">
        <v>6</v>
      </c>
    </row>
    <row r="135" spans="2:5" ht="19.5" customHeight="1" thickBot="1">
      <c r="B135" s="2" t="s">
        <v>5</v>
      </c>
      <c r="C135" s="12" t="s">
        <v>57</v>
      </c>
      <c r="D135" s="12">
        <f>1학년!AJ3</f>
        <v>70</v>
      </c>
      <c r="E135" s="14">
        <f>D135/SUM($D$135:$D$139)</f>
        <v>0.5982905982905983</v>
      </c>
    </row>
    <row r="136" spans="2:5" ht="19.5" customHeight="1" thickBot="1">
      <c r="B136" s="2" t="s">
        <v>2</v>
      </c>
      <c r="C136" s="12" t="s">
        <v>58</v>
      </c>
      <c r="D136" s="12">
        <f>1학년!AJ4</f>
        <v>22</v>
      </c>
      <c r="E136" s="14">
        <f>D136/SUM($D$135:$D$139)</f>
        <v>0.18803418803418803</v>
      </c>
    </row>
    <row r="137" spans="2:5" ht="19.5" customHeight="1" thickBot="1">
      <c r="B137" s="2" t="s">
        <v>1</v>
      </c>
      <c r="C137" s="12" t="s">
        <v>59</v>
      </c>
      <c r="D137" s="12">
        <f>1학년!AJ5</f>
        <v>8</v>
      </c>
      <c r="E137" s="14">
        <f>D137/SUM($D$135:$D$139)</f>
        <v>0.06837606837606838</v>
      </c>
    </row>
    <row r="138" spans="2:5" ht="19.5" customHeight="1" thickBot="1">
      <c r="B138" s="2" t="s">
        <v>0</v>
      </c>
      <c r="C138" s="12" t="s">
        <v>60</v>
      </c>
      <c r="D138" s="12">
        <f>1학년!AJ6</f>
        <v>10</v>
      </c>
      <c r="E138" s="14">
        <f>D138/SUM($D$135:$D$139)</f>
        <v>0.08547008547008547</v>
      </c>
    </row>
    <row r="139" spans="2:5" ht="19.5" customHeight="1" thickBot="1">
      <c r="B139" s="2" t="s">
        <v>11</v>
      </c>
      <c r="C139" s="12" t="s">
        <v>33</v>
      </c>
      <c r="D139" s="12">
        <f>1학년!AJ7</f>
        <v>7</v>
      </c>
      <c r="E139" s="14">
        <f>D139/SUM($D$135:$D$139)</f>
        <v>0.05982905982905983</v>
      </c>
    </row>
    <row r="143" spans="2:5" ht="38.25" customHeight="1" thickBot="1">
      <c r="B143" s="42" t="s">
        <v>84</v>
      </c>
      <c r="C143" s="43"/>
      <c r="D143" s="43"/>
      <c r="E143" s="43"/>
    </row>
    <row r="144" spans="2:5" ht="14.25" thickBot="1">
      <c r="B144" s="44" t="s">
        <v>3</v>
      </c>
      <c r="C144" s="44"/>
      <c r="D144" s="12" t="s">
        <v>4</v>
      </c>
      <c r="E144" s="11" t="s">
        <v>6</v>
      </c>
    </row>
    <row r="145" spans="2:5" ht="16.5" thickBot="1">
      <c r="B145" s="2" t="s">
        <v>5</v>
      </c>
      <c r="C145" s="12" t="s">
        <v>88</v>
      </c>
      <c r="D145" s="12">
        <f>1학년!AK3</f>
        <v>96</v>
      </c>
      <c r="E145" s="14">
        <f>D145/SUM($D$145:$D$149)</f>
        <v>0.2318840579710145</v>
      </c>
    </row>
    <row r="146" spans="2:5" ht="16.5" thickBot="1">
      <c r="B146" s="2" t="s">
        <v>2</v>
      </c>
      <c r="C146" s="12" t="s">
        <v>85</v>
      </c>
      <c r="D146" s="12">
        <f>1학년!AK4</f>
        <v>122</v>
      </c>
      <c r="E146" s="14">
        <f>D146/SUM($D$145:$D$149)</f>
        <v>0.2946859903381642</v>
      </c>
    </row>
    <row r="147" spans="2:5" ht="16.5" thickBot="1">
      <c r="B147" s="2" t="s">
        <v>1</v>
      </c>
      <c r="C147" s="12" t="s">
        <v>14</v>
      </c>
      <c r="D147" s="12">
        <f>1학년!AK5</f>
        <v>149</v>
      </c>
      <c r="E147" s="14">
        <f>D147/SUM($D$145:$D$149)</f>
        <v>0.35990338164251207</v>
      </c>
    </row>
    <row r="148" spans="2:5" ht="16.5" thickBot="1">
      <c r="B148" s="2" t="s">
        <v>0</v>
      </c>
      <c r="C148" s="12" t="s">
        <v>86</v>
      </c>
      <c r="D148" s="12">
        <f>1학년!AK6</f>
        <v>31</v>
      </c>
      <c r="E148" s="14">
        <f>D148/SUM($D$145:$D$149)</f>
        <v>0.0748792270531401</v>
      </c>
    </row>
    <row r="149" spans="2:5" ht="16.5" thickBot="1">
      <c r="B149" s="2" t="s">
        <v>11</v>
      </c>
      <c r="C149" s="12" t="s">
        <v>87</v>
      </c>
      <c r="D149" s="12">
        <f>1학년!AK7</f>
        <v>16</v>
      </c>
      <c r="E149" s="14">
        <f>D149/SUM($D$145:$D$149)</f>
        <v>0.03864734299516908</v>
      </c>
    </row>
    <row r="151" ht="33" customHeight="1"/>
    <row r="152" spans="2:5" ht="30" customHeight="1" thickBot="1">
      <c r="B152" s="42" t="s">
        <v>89</v>
      </c>
      <c r="C152" s="43"/>
      <c r="D152" s="43"/>
      <c r="E152" s="43"/>
    </row>
    <row r="153" spans="2:5" ht="14.25" thickBot="1">
      <c r="B153" s="44" t="s">
        <v>3</v>
      </c>
      <c r="C153" s="44"/>
      <c r="D153" s="12" t="s">
        <v>4</v>
      </c>
      <c r="E153" s="11" t="s">
        <v>6</v>
      </c>
    </row>
    <row r="154" spans="2:5" ht="16.5" thickBot="1">
      <c r="B154" s="2" t="s">
        <v>5</v>
      </c>
      <c r="C154" s="12" t="s">
        <v>90</v>
      </c>
      <c r="D154" s="12">
        <f>1학년!AL3</f>
        <v>156</v>
      </c>
      <c r="E154" s="14">
        <f>D154/SUM($D$154:$D$158)</f>
        <v>0.3979591836734694</v>
      </c>
    </row>
    <row r="155" spans="2:5" ht="16.5" thickBot="1">
      <c r="B155" s="2" t="s">
        <v>2</v>
      </c>
      <c r="C155" s="12" t="s">
        <v>91</v>
      </c>
      <c r="D155" s="12">
        <f>1학년!AL4</f>
        <v>160</v>
      </c>
      <c r="E155" s="14">
        <f>D155/SUM($D$154:$D$158)</f>
        <v>0.40816326530612246</v>
      </c>
    </row>
    <row r="156" spans="2:5" ht="16.5" thickBot="1">
      <c r="B156" s="2" t="s">
        <v>1</v>
      </c>
      <c r="C156" s="12" t="s">
        <v>92</v>
      </c>
      <c r="D156" s="12">
        <f>1학년!AL5</f>
        <v>44</v>
      </c>
      <c r="E156" s="14">
        <f>D156/SUM($D$154:$D$158)</f>
        <v>0.11224489795918367</v>
      </c>
    </row>
    <row r="157" spans="2:5" ht="16.5" thickBot="1">
      <c r="B157" s="2" t="s">
        <v>0</v>
      </c>
      <c r="C157" s="12" t="s">
        <v>33</v>
      </c>
      <c r="D157" s="12">
        <f>1학년!AL6</f>
        <v>32</v>
      </c>
      <c r="E157" s="14">
        <f>D157/SUM($D$154:$D$157)</f>
        <v>0.08163265306122448</v>
      </c>
    </row>
    <row r="158" spans="2:5" ht="15.75">
      <c r="B158" s="31"/>
      <c r="C158" s="32"/>
      <c r="D158" s="32"/>
      <c r="E158" s="33"/>
    </row>
    <row r="164" spans="2:5" ht="14.25" thickBot="1">
      <c r="B164" s="42" t="s">
        <v>93</v>
      </c>
      <c r="C164" s="43"/>
      <c r="D164" s="43"/>
      <c r="E164" s="43"/>
    </row>
    <row r="165" spans="2:5" ht="14.25" thickBot="1">
      <c r="B165" s="44" t="s">
        <v>3</v>
      </c>
      <c r="C165" s="44"/>
      <c r="D165" s="12" t="s">
        <v>4</v>
      </c>
      <c r="E165" s="11" t="s">
        <v>6</v>
      </c>
    </row>
    <row r="166" spans="2:5" ht="16.5" thickBot="1">
      <c r="B166" s="2" t="s">
        <v>5</v>
      </c>
      <c r="C166" s="12" t="s">
        <v>94</v>
      </c>
      <c r="D166" s="12">
        <f>1학년!AM3</f>
        <v>27</v>
      </c>
      <c r="E166" s="14">
        <f>D166/SUM($D$166:$D$169)</f>
        <v>0.6</v>
      </c>
    </row>
    <row r="167" spans="2:5" ht="16.5" thickBot="1">
      <c r="B167" s="2" t="s">
        <v>2</v>
      </c>
      <c r="C167" s="12" t="s">
        <v>95</v>
      </c>
      <c r="D167" s="12">
        <f>1학년!AM4</f>
        <v>6</v>
      </c>
      <c r="E167" s="14">
        <f>D167/SUM($D$166:$D$169)</f>
        <v>0.13333333333333333</v>
      </c>
    </row>
    <row r="168" spans="2:5" ht="16.5" thickBot="1">
      <c r="B168" s="2" t="s">
        <v>1</v>
      </c>
      <c r="C168" s="12" t="s">
        <v>96</v>
      </c>
      <c r="D168" s="12">
        <f>1학년!AM5</f>
        <v>7</v>
      </c>
      <c r="E168" s="14">
        <f>D168/SUM($D$166:$D$169)</f>
        <v>0.15555555555555556</v>
      </c>
    </row>
    <row r="169" spans="2:5" ht="16.5" thickBot="1">
      <c r="B169" s="2" t="s">
        <v>0</v>
      </c>
      <c r="C169" s="12" t="s">
        <v>33</v>
      </c>
      <c r="D169" s="12">
        <f>1학년!AM6</f>
        <v>5</v>
      </c>
      <c r="E169" s="14">
        <f>D169/SUM($D$166:$D$169)</f>
        <v>0.1111111111111111</v>
      </c>
    </row>
    <row r="170" spans="2:5" ht="15.75">
      <c r="B170" s="31"/>
      <c r="C170" s="32"/>
      <c r="D170" s="32"/>
      <c r="E170" s="33"/>
    </row>
  </sheetData>
  <sheetProtection/>
  <mergeCells count="38">
    <mergeCell ref="B143:E143"/>
    <mergeCell ref="B144:C144"/>
    <mergeCell ref="B152:E152"/>
    <mergeCell ref="B153:C153"/>
    <mergeCell ref="B164:E164"/>
    <mergeCell ref="B165:C165"/>
    <mergeCell ref="B133:E133"/>
    <mergeCell ref="B134:C134"/>
    <mergeCell ref="B26:E26"/>
    <mergeCell ref="B8:E8"/>
    <mergeCell ref="B35:E35"/>
    <mergeCell ref="B44:E44"/>
    <mergeCell ref="B54:E54"/>
    <mergeCell ref="B63:E63"/>
    <mergeCell ref="B125:C125"/>
    <mergeCell ref="B27:C27"/>
    <mergeCell ref="B5:G5"/>
    <mergeCell ref="I5:K6"/>
    <mergeCell ref="B7:G7"/>
    <mergeCell ref="B9:C9"/>
    <mergeCell ref="B18:C18"/>
    <mergeCell ref="B6:C6"/>
    <mergeCell ref="B36:C36"/>
    <mergeCell ref="B45:C45"/>
    <mergeCell ref="B55:C55"/>
    <mergeCell ref="B64:C64"/>
    <mergeCell ref="B74:C74"/>
    <mergeCell ref="B73:E73"/>
    <mergeCell ref="B82:E82"/>
    <mergeCell ref="B89:E89"/>
    <mergeCell ref="B124:E124"/>
    <mergeCell ref="B83:C83"/>
    <mergeCell ref="B90:C90"/>
    <mergeCell ref="B100:C100"/>
    <mergeCell ref="B109:C109"/>
    <mergeCell ref="B116:C116"/>
    <mergeCell ref="B99:E99"/>
    <mergeCell ref="B108:E108"/>
  </mergeCells>
  <conditionalFormatting sqref="B10:B62 B64:B69 B72:B95">
    <cfRule type="expression" priority="18" dxfId="25" stopIfTrue="1">
      <formula>"if(max(C9))"</formula>
    </cfRule>
  </conditionalFormatting>
  <conditionalFormatting sqref="B99:B106">
    <cfRule type="expression" priority="17" dxfId="25" stopIfTrue="1">
      <formula>"if(max(C9))"</formula>
    </cfRule>
  </conditionalFormatting>
  <conditionalFormatting sqref="B108:B112">
    <cfRule type="expression" priority="16" dxfId="25" stopIfTrue="1">
      <formula>"if(max(C9))"</formula>
    </cfRule>
  </conditionalFormatting>
  <conditionalFormatting sqref="B115:B122">
    <cfRule type="expression" priority="15" dxfId="25" stopIfTrue="1">
      <formula>"if(max(C9))"</formula>
    </cfRule>
  </conditionalFormatting>
  <conditionalFormatting sqref="B125:B131">
    <cfRule type="expression" priority="14" dxfId="25" stopIfTrue="1">
      <formula>"if(max(C9))"</formula>
    </cfRule>
  </conditionalFormatting>
  <conditionalFormatting sqref="B70:B71">
    <cfRule type="expression" priority="11" dxfId="25" stopIfTrue="1">
      <formula>"if(max(C9))"</formula>
    </cfRule>
  </conditionalFormatting>
  <conditionalFormatting sqref="B63">
    <cfRule type="expression" priority="12" dxfId="25" stopIfTrue="1">
      <formula>"if(max(C9))"</formula>
    </cfRule>
  </conditionalFormatting>
  <conditionalFormatting sqref="B96:B98">
    <cfRule type="expression" priority="10" dxfId="25" stopIfTrue="1">
      <formula>"if(max(C9))"</formula>
    </cfRule>
  </conditionalFormatting>
  <conditionalFormatting sqref="B124">
    <cfRule type="expression" priority="9" dxfId="25" stopIfTrue="1">
      <formula>"if(max(C9))"</formula>
    </cfRule>
  </conditionalFormatting>
  <conditionalFormatting sqref="B134:B139">
    <cfRule type="expression" priority="8" dxfId="25" stopIfTrue="1">
      <formula>"if(max(C9))"</formula>
    </cfRule>
  </conditionalFormatting>
  <conditionalFormatting sqref="B133">
    <cfRule type="expression" priority="7" dxfId="25" stopIfTrue="1">
      <formula>"if(max(C9))"</formula>
    </cfRule>
  </conditionalFormatting>
  <conditionalFormatting sqref="B144:B149">
    <cfRule type="expression" priority="6" dxfId="25" stopIfTrue="1">
      <formula>"if(max(C9))"</formula>
    </cfRule>
  </conditionalFormatting>
  <conditionalFormatting sqref="B143">
    <cfRule type="expression" priority="5" dxfId="25" stopIfTrue="1">
      <formula>"if(max(C9))"</formula>
    </cfRule>
  </conditionalFormatting>
  <conditionalFormatting sqref="B153:B158">
    <cfRule type="expression" priority="4" dxfId="25" stopIfTrue="1">
      <formula>"if(max(C9))"</formula>
    </cfRule>
  </conditionalFormatting>
  <conditionalFormatting sqref="B152">
    <cfRule type="expression" priority="3" dxfId="25" stopIfTrue="1">
      <formula>"if(max(C9))"</formula>
    </cfRule>
  </conditionalFormatting>
  <conditionalFormatting sqref="B165:B170">
    <cfRule type="expression" priority="2" dxfId="25" stopIfTrue="1">
      <formula>"if(max(C9))"</formula>
    </cfRule>
  </conditionalFormatting>
  <conditionalFormatting sqref="B164">
    <cfRule type="expression" priority="1" dxfId="25" stopIfTrue="1">
      <formula>"if(max(C9))"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K109"/>
  <sheetViews>
    <sheetView zoomScale="85" zoomScaleNormal="85" zoomScalePageLayoutView="0" workbookViewId="0" topLeftCell="A1">
      <selection activeCell="M112" sqref="M112"/>
    </sheetView>
  </sheetViews>
  <sheetFormatPr defaultColWidth="8.88671875" defaultRowHeight="13.5"/>
  <cols>
    <col min="1" max="1" width="2.21484375" style="0" customWidth="1"/>
    <col min="2" max="2" width="6.6640625" style="0" customWidth="1"/>
    <col min="3" max="3" width="28.5546875" style="0" customWidth="1"/>
    <col min="4" max="4" width="7.77734375" style="0" customWidth="1"/>
    <col min="5" max="5" width="10.77734375" style="0" customWidth="1"/>
    <col min="6" max="6" width="2.21484375" style="0" customWidth="1"/>
  </cols>
  <sheetData>
    <row r="1" s="8" customFormat="1" ht="13.5"/>
    <row r="2" s="8" customFormat="1" ht="23.25" customHeight="1"/>
    <row r="3" s="8" customFormat="1" ht="15.75" customHeight="1"/>
    <row r="4" s="8" customFormat="1" ht="21.75" customHeight="1"/>
    <row r="5" spans="2:11" s="8" customFormat="1" ht="23.25" customHeight="1">
      <c r="B5" s="49" t="s">
        <v>123</v>
      </c>
      <c r="C5" s="50"/>
      <c r="D5" s="50"/>
      <c r="E5" s="50"/>
      <c r="F5" s="50"/>
      <c r="G5" s="50"/>
      <c r="H5" s="9"/>
      <c r="I5" s="51" t="s">
        <v>124</v>
      </c>
      <c r="J5" s="51"/>
      <c r="K5" s="51"/>
    </row>
    <row r="6" spans="2:11" s="8" customFormat="1" ht="23.25" customHeight="1">
      <c r="B6" s="49" t="s">
        <v>135</v>
      </c>
      <c r="C6" s="49"/>
      <c r="D6" s="36"/>
      <c r="E6" s="36"/>
      <c r="F6" s="36"/>
      <c r="G6" s="36"/>
      <c r="H6" s="9"/>
      <c r="I6" s="51"/>
      <c r="J6" s="51"/>
      <c r="K6" s="51"/>
    </row>
    <row r="7" spans="2:11" s="8" customFormat="1" ht="23.25" customHeight="1">
      <c r="B7" s="49" t="s">
        <v>134</v>
      </c>
      <c r="C7" s="49"/>
      <c r="D7" s="49"/>
      <c r="E7" s="49"/>
      <c r="F7" s="49"/>
      <c r="G7" s="49"/>
      <c r="H7" s="9"/>
      <c r="I7" s="10"/>
      <c r="J7" s="10"/>
      <c r="K7" s="10"/>
    </row>
    <row r="8" spans="2:11" s="8" customFormat="1" ht="33" customHeight="1" thickBot="1">
      <c r="B8" s="48" t="s">
        <v>79</v>
      </c>
      <c r="C8" s="48"/>
      <c r="D8" s="48"/>
      <c r="E8" s="48"/>
      <c r="F8" s="4"/>
      <c r="G8" s="4"/>
      <c r="H8" s="4"/>
      <c r="I8" s="4"/>
      <c r="J8" s="4"/>
      <c r="K8" s="4"/>
    </row>
    <row r="9" spans="2:6" s="8" customFormat="1" ht="19.5" customHeight="1" thickBot="1">
      <c r="B9" s="44" t="s">
        <v>3</v>
      </c>
      <c r="C9" s="44"/>
      <c r="D9" s="12" t="s">
        <v>4</v>
      </c>
      <c r="E9" s="11" t="s">
        <v>6</v>
      </c>
      <c r="F9" s="37"/>
    </row>
    <row r="10" spans="2:6" s="8" customFormat="1" ht="19.5" customHeight="1" thickBot="1">
      <c r="B10" s="2" t="s">
        <v>5</v>
      </c>
      <c r="C10" s="12" t="s">
        <v>12</v>
      </c>
      <c r="D10" s="12">
        <f>교직원!B3</f>
        <v>21</v>
      </c>
      <c r="E10" s="14">
        <f>D10/SUM($D$10:$D$14)</f>
        <v>0.3888888888888889</v>
      </c>
      <c r="F10" s="38"/>
    </row>
    <row r="11" spans="2:6" s="8" customFormat="1" ht="19.5" customHeight="1" thickBot="1">
      <c r="B11" s="2" t="s">
        <v>2</v>
      </c>
      <c r="C11" s="12" t="s">
        <v>13</v>
      </c>
      <c r="D11" s="12">
        <f>교직원!B4</f>
        <v>24</v>
      </c>
      <c r="E11" s="14">
        <f>D11/SUM($D$10:$D$14)</f>
        <v>0.4444444444444444</v>
      </c>
      <c r="F11" s="38"/>
    </row>
    <row r="12" spans="2:6" s="8" customFormat="1" ht="19.5" customHeight="1" thickBot="1">
      <c r="B12" s="2" t="s">
        <v>1</v>
      </c>
      <c r="C12" s="12" t="s">
        <v>14</v>
      </c>
      <c r="D12" s="12">
        <f>교직원!B5</f>
        <v>8</v>
      </c>
      <c r="E12" s="14">
        <f>D12/SUM($D$10:$D$14)</f>
        <v>0.14814814814814814</v>
      </c>
      <c r="F12" s="38"/>
    </row>
    <row r="13" spans="2:6" s="8" customFormat="1" ht="19.5" customHeight="1" thickBot="1">
      <c r="B13" s="2" t="s">
        <v>0</v>
      </c>
      <c r="C13" s="12" t="s">
        <v>15</v>
      </c>
      <c r="D13" s="12">
        <f>교직원!B6</f>
        <v>1</v>
      </c>
      <c r="E13" s="14">
        <f>D13/SUM($D$10:$D$14)</f>
        <v>0.018518518518518517</v>
      </c>
      <c r="F13" s="38"/>
    </row>
    <row r="14" spans="2:6" s="8" customFormat="1" ht="19.5" customHeight="1" thickBot="1">
      <c r="B14" s="2" t="s">
        <v>11</v>
      </c>
      <c r="C14" s="12" t="s">
        <v>16</v>
      </c>
      <c r="D14" s="12">
        <f>교직원!B7</f>
        <v>0</v>
      </c>
      <c r="E14" s="14">
        <f>D14/SUM($D$10:$D$14)</f>
        <v>0</v>
      </c>
      <c r="F14" s="38"/>
    </row>
    <row r="15" s="8" customFormat="1" ht="19.5" customHeight="1">
      <c r="B15" s="35"/>
    </row>
    <row r="16" spans="2:6" s="8" customFormat="1" ht="19.5" customHeight="1">
      <c r="B16" s="35"/>
      <c r="E16" s="38"/>
      <c r="F16" s="38"/>
    </row>
    <row r="17" spans="2:11" s="8" customFormat="1" ht="19.5" customHeight="1" thickBot="1">
      <c r="B17" s="5" t="s">
        <v>24</v>
      </c>
      <c r="C17" s="7"/>
      <c r="D17" s="7"/>
      <c r="E17" s="4"/>
      <c r="F17" s="4"/>
      <c r="G17" s="4"/>
      <c r="H17" s="4"/>
      <c r="I17" s="4"/>
      <c r="J17" s="4"/>
      <c r="K17" s="4"/>
    </row>
    <row r="18" spans="2:6" s="8" customFormat="1" ht="19.5" customHeight="1" thickBot="1">
      <c r="B18" s="44" t="s">
        <v>3</v>
      </c>
      <c r="C18" s="44"/>
      <c r="D18" s="12" t="s">
        <v>4</v>
      </c>
      <c r="E18" s="11" t="s">
        <v>6</v>
      </c>
      <c r="F18" s="37"/>
    </row>
    <row r="19" spans="2:6" s="8" customFormat="1" ht="19.5" customHeight="1" thickBot="1">
      <c r="B19" s="2" t="s">
        <v>5</v>
      </c>
      <c r="C19" s="12" t="s">
        <v>61</v>
      </c>
      <c r="D19" s="12">
        <f>교직원!C3</f>
        <v>1</v>
      </c>
      <c r="E19" s="14">
        <f>D19/SUM($D$19:$D$23)</f>
        <v>0.017241379310344827</v>
      </c>
      <c r="F19" s="38"/>
    </row>
    <row r="20" spans="2:6" s="8" customFormat="1" ht="19.5" customHeight="1" thickBot="1">
      <c r="B20" s="2" t="s">
        <v>2</v>
      </c>
      <c r="C20" s="12" t="s">
        <v>62</v>
      </c>
      <c r="D20" s="12">
        <f>교직원!C4</f>
        <v>4</v>
      </c>
      <c r="E20" s="14">
        <f>D20/SUM($D$19:$D$23)</f>
        <v>0.06896551724137931</v>
      </c>
      <c r="F20" s="38"/>
    </row>
    <row r="21" spans="2:6" s="8" customFormat="1" ht="19.5" customHeight="1" thickBot="1">
      <c r="B21" s="2" t="s">
        <v>1</v>
      </c>
      <c r="C21" s="12" t="s">
        <v>63</v>
      </c>
      <c r="D21" s="12">
        <f>교직원!C5</f>
        <v>53</v>
      </c>
      <c r="E21" s="14">
        <f>D21/SUM($D$19:$D$23)</f>
        <v>0.9137931034482759</v>
      </c>
      <c r="F21" s="38"/>
    </row>
    <row r="22" spans="2:6" s="8" customFormat="1" ht="19.5" customHeight="1" thickBot="1">
      <c r="B22" s="2" t="s">
        <v>0</v>
      </c>
      <c r="C22" s="12" t="s">
        <v>64</v>
      </c>
      <c r="D22" s="12">
        <f>교직원!C6</f>
        <v>0</v>
      </c>
      <c r="E22" s="14">
        <f>D22/SUM($D$19:$D$23)</f>
        <v>0</v>
      </c>
      <c r="F22" s="38"/>
    </row>
    <row r="23" spans="2:6" s="8" customFormat="1" ht="19.5" customHeight="1" thickBot="1">
      <c r="B23" s="2" t="s">
        <v>11</v>
      </c>
      <c r="C23" s="12" t="s">
        <v>65</v>
      </c>
      <c r="D23" s="12">
        <f>교직원!C7</f>
        <v>0</v>
      </c>
      <c r="E23" s="14">
        <f>D23/SUM($D$19:$D$23)</f>
        <v>0</v>
      </c>
      <c r="F23" s="38"/>
    </row>
    <row r="24" spans="2:5" s="8" customFormat="1" ht="19.5" customHeight="1">
      <c r="B24" s="39"/>
      <c r="D24" s="40"/>
      <c r="E24" s="38"/>
    </row>
    <row r="25" spans="2:5" s="8" customFormat="1" ht="19.5" customHeight="1">
      <c r="B25" s="39"/>
      <c r="D25" s="40"/>
      <c r="E25" s="38"/>
    </row>
    <row r="26" spans="2:11" s="8" customFormat="1" ht="30" customHeight="1" thickBot="1">
      <c r="B26" s="42" t="s">
        <v>136</v>
      </c>
      <c r="C26" s="42"/>
      <c r="D26" s="42"/>
      <c r="E26" s="42"/>
      <c r="F26" s="4"/>
      <c r="G26" s="4"/>
      <c r="H26" s="4"/>
      <c r="I26" s="4"/>
      <c r="J26" s="4"/>
      <c r="K26" s="4"/>
    </row>
    <row r="27" spans="2:6" s="8" customFormat="1" ht="19.5" customHeight="1" thickBot="1">
      <c r="B27" s="44" t="s">
        <v>3</v>
      </c>
      <c r="C27" s="44"/>
      <c r="D27" s="12" t="s">
        <v>4</v>
      </c>
      <c r="E27" s="11" t="s">
        <v>6</v>
      </c>
      <c r="F27" s="37"/>
    </row>
    <row r="28" spans="2:6" s="8" customFormat="1" ht="19.5" customHeight="1" thickBot="1">
      <c r="B28" s="2" t="s">
        <v>5</v>
      </c>
      <c r="C28" s="12" t="s">
        <v>12</v>
      </c>
      <c r="D28" s="12">
        <f>교직원!D3</f>
        <v>21</v>
      </c>
      <c r="E28" s="14">
        <f>D28/SUM($D$28:$D$32)</f>
        <v>0.3684210526315789</v>
      </c>
      <c r="F28" s="38"/>
    </row>
    <row r="29" spans="2:6" s="8" customFormat="1" ht="19.5" customHeight="1" thickBot="1">
      <c r="B29" s="2" t="s">
        <v>2</v>
      </c>
      <c r="C29" s="12" t="s">
        <v>13</v>
      </c>
      <c r="D29" s="12">
        <f>교직원!D4</f>
        <v>31</v>
      </c>
      <c r="E29" s="14">
        <f>D29/SUM($D$28:$D$32)</f>
        <v>0.543859649122807</v>
      </c>
      <c r="F29" s="38"/>
    </row>
    <row r="30" spans="2:6" s="8" customFormat="1" ht="19.5" customHeight="1" thickBot="1">
      <c r="B30" s="2" t="s">
        <v>1</v>
      </c>
      <c r="C30" s="12" t="s">
        <v>14</v>
      </c>
      <c r="D30" s="12">
        <f>교직원!D5</f>
        <v>3</v>
      </c>
      <c r="E30" s="14">
        <f>D30/SUM($D$28:$D$32)</f>
        <v>0.05263157894736842</v>
      </c>
      <c r="F30" s="38"/>
    </row>
    <row r="31" spans="2:6" s="8" customFormat="1" ht="19.5" customHeight="1" thickBot="1">
      <c r="B31" s="2" t="s">
        <v>0</v>
      </c>
      <c r="C31" s="12" t="s">
        <v>15</v>
      </c>
      <c r="D31" s="12">
        <f>교직원!D6</f>
        <v>1</v>
      </c>
      <c r="E31" s="14">
        <f>D31/SUM($D$28:$D$32)</f>
        <v>0.017543859649122806</v>
      </c>
      <c r="F31" s="38"/>
    </row>
    <row r="32" spans="2:6" s="8" customFormat="1" ht="19.5" customHeight="1" thickBot="1">
      <c r="B32" s="2" t="s">
        <v>11</v>
      </c>
      <c r="C32" s="12" t="s">
        <v>16</v>
      </c>
      <c r="D32" s="12">
        <f>교직원!D7</f>
        <v>1</v>
      </c>
      <c r="E32" s="14">
        <f>D32/SUM($D$28:$D$32)</f>
        <v>0.017543859649122806</v>
      </c>
      <c r="F32" s="38"/>
    </row>
    <row r="33" spans="2:5" s="8" customFormat="1" ht="19.5" customHeight="1">
      <c r="B33" s="39"/>
      <c r="D33" s="40"/>
      <c r="E33" s="38"/>
    </row>
    <row r="34" spans="2:6" s="8" customFormat="1" ht="19.5" customHeight="1">
      <c r="B34" s="35"/>
      <c r="E34" s="38"/>
      <c r="F34" s="38"/>
    </row>
    <row r="35" spans="2:11" s="8" customFormat="1" ht="29.25" customHeight="1" thickBot="1">
      <c r="B35" s="42" t="s">
        <v>143</v>
      </c>
      <c r="C35" s="43"/>
      <c r="D35" s="43"/>
      <c r="E35" s="43"/>
      <c r="F35" s="4"/>
      <c r="G35" s="4"/>
      <c r="H35" s="4"/>
      <c r="I35" s="4"/>
      <c r="J35" s="4"/>
      <c r="K35" s="4"/>
    </row>
    <row r="36" spans="2:6" s="8" customFormat="1" ht="19.5" customHeight="1" thickBot="1">
      <c r="B36" s="44" t="s">
        <v>3</v>
      </c>
      <c r="C36" s="44"/>
      <c r="D36" s="12" t="s">
        <v>4</v>
      </c>
      <c r="E36" s="11" t="s">
        <v>6</v>
      </c>
      <c r="F36" s="37"/>
    </row>
    <row r="37" spans="2:6" s="8" customFormat="1" ht="19.5" customHeight="1" thickBot="1">
      <c r="B37" s="2" t="s">
        <v>5</v>
      </c>
      <c r="C37" s="12" t="s">
        <v>12</v>
      </c>
      <c r="D37" s="12">
        <f>교직원!E3</f>
        <v>0</v>
      </c>
      <c r="E37" s="14">
        <f>D37/SUM($D$37:$D$41)</f>
        <v>0</v>
      </c>
      <c r="F37" s="38"/>
    </row>
    <row r="38" spans="2:6" s="8" customFormat="1" ht="19.5" customHeight="1" thickBot="1">
      <c r="B38" s="2" t="s">
        <v>2</v>
      </c>
      <c r="C38" s="12" t="s">
        <v>13</v>
      </c>
      <c r="D38" s="12">
        <f>교직원!E4</f>
        <v>0</v>
      </c>
      <c r="E38" s="14">
        <f>D38/SUM($D$37:$D$41)</f>
        <v>0</v>
      </c>
      <c r="F38" s="38"/>
    </row>
    <row r="39" spans="2:6" s="8" customFormat="1" ht="19.5" customHeight="1" thickBot="1">
      <c r="B39" s="2" t="s">
        <v>1</v>
      </c>
      <c r="C39" s="12" t="s">
        <v>14</v>
      </c>
      <c r="D39" s="12">
        <f>교직원!E5</f>
        <v>0</v>
      </c>
      <c r="E39" s="14">
        <f>D39/SUM($D$37:$D$41)</f>
        <v>0</v>
      </c>
      <c r="F39" s="38"/>
    </row>
    <row r="40" spans="2:6" s="8" customFormat="1" ht="19.5" customHeight="1" thickBot="1">
      <c r="B40" s="2" t="s">
        <v>0</v>
      </c>
      <c r="C40" s="12" t="s">
        <v>15</v>
      </c>
      <c r="D40" s="12">
        <f>교직원!E6</f>
        <v>1</v>
      </c>
      <c r="E40" s="14">
        <f>D40/SUM($D$37:$D$41)</f>
        <v>0.3333333333333333</v>
      </c>
      <c r="F40" s="38"/>
    </row>
    <row r="41" spans="2:6" s="8" customFormat="1" ht="19.5" customHeight="1" thickBot="1">
      <c r="B41" s="2" t="s">
        <v>11</v>
      </c>
      <c r="C41" s="12" t="s">
        <v>16</v>
      </c>
      <c r="D41" s="12">
        <f>교직원!E7</f>
        <v>2</v>
      </c>
      <c r="E41" s="14">
        <f>D41/SUM($D$37:$D$41)</f>
        <v>0.6666666666666666</v>
      </c>
      <c r="F41" s="38"/>
    </row>
    <row r="42" spans="2:5" s="8" customFormat="1" ht="19.5" customHeight="1">
      <c r="B42" s="39"/>
      <c r="D42" s="40"/>
      <c r="E42" s="38"/>
    </row>
    <row r="43" spans="2:5" s="8" customFormat="1" ht="19.5" customHeight="1">
      <c r="B43" s="39"/>
      <c r="D43" s="40"/>
      <c r="E43" s="38"/>
    </row>
    <row r="44" spans="2:11" s="8" customFormat="1" ht="27" customHeight="1" thickBot="1">
      <c r="B44" s="42" t="s">
        <v>138</v>
      </c>
      <c r="C44" s="43"/>
      <c r="D44" s="43"/>
      <c r="E44" s="43"/>
      <c r="F44" s="4"/>
      <c r="G44" s="4"/>
      <c r="H44" s="4"/>
      <c r="I44" s="4"/>
      <c r="J44" s="4"/>
      <c r="K44" s="4"/>
    </row>
    <row r="45" spans="2:6" s="8" customFormat="1" ht="19.5" customHeight="1" thickBot="1">
      <c r="B45" s="44" t="s">
        <v>3</v>
      </c>
      <c r="C45" s="44"/>
      <c r="D45" s="12" t="s">
        <v>4</v>
      </c>
      <c r="E45" s="11" t="s">
        <v>6</v>
      </c>
      <c r="F45" s="37"/>
    </row>
    <row r="46" spans="2:6" s="8" customFormat="1" ht="19.5" customHeight="1" thickBot="1">
      <c r="B46" s="2" t="s">
        <v>5</v>
      </c>
      <c r="C46" s="12" t="s">
        <v>139</v>
      </c>
      <c r="D46" s="12">
        <f>교직원!F3</f>
        <v>15</v>
      </c>
      <c r="E46" s="14">
        <v>0</v>
      </c>
      <c r="F46" s="38"/>
    </row>
    <row r="47" spans="2:6" s="8" customFormat="1" ht="19.5" customHeight="1" thickBot="1">
      <c r="B47" s="2" t="s">
        <v>2</v>
      </c>
      <c r="C47" s="12" t="s">
        <v>13</v>
      </c>
      <c r="D47" s="12">
        <f>교직원!F4</f>
        <v>24</v>
      </c>
      <c r="E47" s="14">
        <v>0</v>
      </c>
      <c r="F47" s="38"/>
    </row>
    <row r="48" spans="2:6" s="8" customFormat="1" ht="19.5" customHeight="1" thickBot="1">
      <c r="B48" s="2" t="s">
        <v>1</v>
      </c>
      <c r="C48" s="12" t="s">
        <v>14</v>
      </c>
      <c r="D48" s="12">
        <f>교직원!F5</f>
        <v>16</v>
      </c>
      <c r="E48" s="14">
        <v>0</v>
      </c>
      <c r="F48" s="38"/>
    </row>
    <row r="49" spans="2:6" s="8" customFormat="1" ht="19.5" customHeight="1" thickBot="1">
      <c r="B49" s="2" t="s">
        <v>0</v>
      </c>
      <c r="C49" s="12" t="s">
        <v>140</v>
      </c>
      <c r="D49" s="12">
        <f>교직원!F6</f>
        <v>2</v>
      </c>
      <c r="E49" s="14">
        <v>0</v>
      </c>
      <c r="F49" s="38"/>
    </row>
    <row r="50" spans="2:6" s="8" customFormat="1" ht="19.5" customHeight="1" thickBot="1">
      <c r="B50" s="2" t="s">
        <v>11</v>
      </c>
      <c r="C50" s="12" t="s">
        <v>141</v>
      </c>
      <c r="D50" s="12">
        <f>교직원!F7</f>
        <v>2</v>
      </c>
      <c r="E50" s="14">
        <v>0</v>
      </c>
      <c r="F50" s="38"/>
    </row>
    <row r="51" spans="2:5" s="8" customFormat="1" ht="19.5" customHeight="1">
      <c r="B51" s="35"/>
      <c r="E51" s="38"/>
    </row>
    <row r="52" spans="2:6" s="8" customFormat="1" ht="19.5" customHeight="1">
      <c r="B52" s="35"/>
      <c r="E52" s="38"/>
      <c r="F52" s="38"/>
    </row>
    <row r="53" spans="2:6" s="8" customFormat="1" ht="31.5" customHeight="1" thickBot="1">
      <c r="B53" s="42" t="s">
        <v>142</v>
      </c>
      <c r="C53" s="42"/>
      <c r="D53" s="42"/>
      <c r="E53" s="42"/>
      <c r="F53" s="38"/>
    </row>
    <row r="54" spans="2:11" s="8" customFormat="1" ht="33" customHeight="1" thickBot="1">
      <c r="B54" s="44" t="s">
        <v>3</v>
      </c>
      <c r="C54" s="44"/>
      <c r="D54" s="12" t="s">
        <v>4</v>
      </c>
      <c r="E54" s="11" t="s">
        <v>6</v>
      </c>
      <c r="F54" s="4"/>
      <c r="G54" s="4"/>
      <c r="H54" s="4"/>
      <c r="I54" s="4"/>
      <c r="J54" s="4"/>
      <c r="K54" s="4"/>
    </row>
    <row r="55" spans="2:6" s="8" customFormat="1" ht="19.5" customHeight="1" thickBot="1">
      <c r="B55" s="2" t="s">
        <v>5</v>
      </c>
      <c r="C55" s="12" t="s">
        <v>144</v>
      </c>
      <c r="D55" s="12">
        <f>교직원!G3</f>
        <v>0</v>
      </c>
      <c r="E55" s="14">
        <f>D55/SUM($D$55:$D$59)</f>
        <v>0</v>
      </c>
      <c r="F55" s="37"/>
    </row>
    <row r="56" spans="2:6" s="8" customFormat="1" ht="19.5" customHeight="1" thickBot="1">
      <c r="B56" s="2" t="s">
        <v>2</v>
      </c>
      <c r="C56" s="12" t="s">
        <v>145</v>
      </c>
      <c r="D56" s="12">
        <f>교직원!G4</f>
        <v>2</v>
      </c>
      <c r="E56" s="14">
        <f>D56/SUM($D$55:$D$59)</f>
        <v>0.5</v>
      </c>
      <c r="F56" s="38"/>
    </row>
    <row r="57" spans="2:6" s="8" customFormat="1" ht="19.5" customHeight="1" thickBot="1">
      <c r="B57" s="2" t="s">
        <v>1</v>
      </c>
      <c r="C57" s="12" t="s">
        <v>146</v>
      </c>
      <c r="D57" s="12">
        <f>교직원!G5</f>
        <v>2</v>
      </c>
      <c r="E57" s="14">
        <f>D57/SUM($D$55:$D$59)</f>
        <v>0.5</v>
      </c>
      <c r="F57" s="38"/>
    </row>
    <row r="58" spans="2:6" s="8" customFormat="1" ht="19.5" customHeight="1" thickBot="1">
      <c r="B58" s="2" t="s">
        <v>0</v>
      </c>
      <c r="C58" s="12" t="s">
        <v>147</v>
      </c>
      <c r="D58" s="12">
        <f>교직원!G6</f>
        <v>0</v>
      </c>
      <c r="E58" s="14">
        <f>D58/SUM($D$55:$D$59)</f>
        <v>0</v>
      </c>
      <c r="F58" s="38"/>
    </row>
    <row r="59" spans="2:6" s="8" customFormat="1" ht="19.5" customHeight="1" thickBot="1">
      <c r="B59" s="2" t="s">
        <v>11</v>
      </c>
      <c r="C59" s="12" t="s">
        <v>148</v>
      </c>
      <c r="D59" s="12">
        <f>교직원!G7</f>
        <v>0</v>
      </c>
      <c r="E59" s="14">
        <f>D59/SUM($D$55:$D$59)</f>
        <v>0</v>
      </c>
      <c r="F59" s="38"/>
    </row>
    <row r="60" spans="2:6" s="8" customFormat="1" ht="19.5" customHeight="1">
      <c r="B60" s="39"/>
      <c r="D60" s="40"/>
      <c r="E60" s="38"/>
      <c r="F60" s="38"/>
    </row>
    <row r="61" spans="2:5" s="8" customFormat="1" ht="19.5" customHeight="1">
      <c r="B61" s="39"/>
      <c r="D61" s="40"/>
      <c r="E61" s="38"/>
    </row>
    <row r="62" spans="2:5" s="8" customFormat="1" ht="19.5" customHeight="1">
      <c r="B62" s="35"/>
      <c r="E62" s="38"/>
    </row>
    <row r="63" spans="2:6" s="8" customFormat="1" ht="40.5" customHeight="1" thickBot="1">
      <c r="B63" s="41" t="s">
        <v>149</v>
      </c>
      <c r="C63" s="41"/>
      <c r="D63" s="41"/>
      <c r="E63" s="41"/>
      <c r="F63" s="38"/>
    </row>
    <row r="64" spans="2:11" s="8" customFormat="1" ht="37.5" customHeight="1" thickBot="1">
      <c r="B64" s="44" t="s">
        <v>3</v>
      </c>
      <c r="C64" s="44"/>
      <c r="D64" s="12" t="s">
        <v>4</v>
      </c>
      <c r="E64" s="11" t="s">
        <v>6</v>
      </c>
      <c r="F64" s="4"/>
      <c r="G64" s="4"/>
      <c r="H64" s="4"/>
      <c r="I64" s="4"/>
      <c r="J64" s="4"/>
      <c r="K64" s="4"/>
    </row>
    <row r="65" spans="2:6" s="8" customFormat="1" ht="19.5" customHeight="1" thickBot="1">
      <c r="B65" s="2" t="s">
        <v>5</v>
      </c>
      <c r="C65" s="12" t="s">
        <v>41</v>
      </c>
      <c r="D65" s="12">
        <f>교직원!H3</f>
        <v>12</v>
      </c>
      <c r="E65" s="14">
        <f>D65/SUM($D$65:$D$69)</f>
        <v>0.2222222222222222</v>
      </c>
      <c r="F65" s="37"/>
    </row>
    <row r="66" spans="2:6" s="8" customFormat="1" ht="19.5" customHeight="1" thickBot="1">
      <c r="B66" s="2" t="s">
        <v>2</v>
      </c>
      <c r="C66" s="12" t="s">
        <v>42</v>
      </c>
      <c r="D66" s="12">
        <f>교직원!H4</f>
        <v>14</v>
      </c>
      <c r="E66" s="14">
        <f>D66/SUM($D$65:$D$69)</f>
        <v>0.25925925925925924</v>
      </c>
      <c r="F66" s="38"/>
    </row>
    <row r="67" spans="2:6" s="8" customFormat="1" ht="19.5" customHeight="1" thickBot="1">
      <c r="B67" s="2" t="s">
        <v>1</v>
      </c>
      <c r="C67" s="12" t="s">
        <v>43</v>
      </c>
      <c r="D67" s="12">
        <f>교직원!H5</f>
        <v>13</v>
      </c>
      <c r="E67" s="14">
        <f>D67/SUM($D$65:$D$69)</f>
        <v>0.24074074074074073</v>
      </c>
      <c r="F67" s="38"/>
    </row>
    <row r="68" spans="2:6" s="8" customFormat="1" ht="19.5" customHeight="1" thickBot="1">
      <c r="B68" s="2" t="s">
        <v>0</v>
      </c>
      <c r="C68" s="12" t="s">
        <v>44</v>
      </c>
      <c r="D68" s="12">
        <f>교직원!H6</f>
        <v>15</v>
      </c>
      <c r="E68" s="14">
        <f>D68/SUM($D$65:$D$69)</f>
        <v>0.2777777777777778</v>
      </c>
      <c r="F68" s="38"/>
    </row>
    <row r="69" spans="2:6" s="8" customFormat="1" ht="19.5" customHeight="1" thickBot="1">
      <c r="B69" s="2" t="s">
        <v>11</v>
      </c>
      <c r="C69" s="12" t="s">
        <v>45</v>
      </c>
      <c r="D69" s="12">
        <f>교직원!H7</f>
        <v>0</v>
      </c>
      <c r="E69" s="14">
        <f>D69/SUM($D$65:$D$69)</f>
        <v>0</v>
      </c>
      <c r="F69" s="38"/>
    </row>
    <row r="70" spans="2:6" s="8" customFormat="1" ht="19.5" customHeight="1">
      <c r="B70" s="39"/>
      <c r="D70" s="40"/>
      <c r="E70" s="38"/>
      <c r="F70" s="38"/>
    </row>
    <row r="71" spans="2:5" s="8" customFormat="1" ht="19.5" customHeight="1">
      <c r="B71" s="39"/>
      <c r="D71" s="40"/>
      <c r="E71" s="38"/>
    </row>
    <row r="72" spans="2:5" ht="19.5" customHeight="1" thickBot="1">
      <c r="B72" s="5" t="s">
        <v>150</v>
      </c>
      <c r="C72" s="7"/>
      <c r="D72" s="7"/>
      <c r="E72" s="4"/>
    </row>
    <row r="73" spans="2:5" ht="19.5" customHeight="1" thickBot="1">
      <c r="B73" s="44" t="s">
        <v>3</v>
      </c>
      <c r="C73" s="44"/>
      <c r="D73" s="12" t="s">
        <v>4</v>
      </c>
      <c r="E73" s="11" t="s">
        <v>6</v>
      </c>
    </row>
    <row r="74" spans="2:5" ht="19.5" customHeight="1" thickBot="1">
      <c r="B74" s="2" t="s">
        <v>5</v>
      </c>
      <c r="C74" s="12" t="s">
        <v>12</v>
      </c>
      <c r="D74" s="12">
        <f>교직원!I3</f>
        <v>12</v>
      </c>
      <c r="E74" s="14">
        <f>D74/SUM($D$74:$D$78)</f>
        <v>0.19672131147540983</v>
      </c>
    </row>
    <row r="75" spans="2:5" ht="19.5" customHeight="1" thickBot="1">
      <c r="B75" s="2" t="s">
        <v>2</v>
      </c>
      <c r="C75" s="12" t="s">
        <v>13</v>
      </c>
      <c r="D75" s="12">
        <f>교직원!I4</f>
        <v>40</v>
      </c>
      <c r="E75" s="14">
        <f>D75/SUM($D$74:$D$78)</f>
        <v>0.6557377049180327</v>
      </c>
    </row>
    <row r="76" spans="2:5" ht="19.5" customHeight="1" thickBot="1">
      <c r="B76" s="2" t="s">
        <v>1</v>
      </c>
      <c r="C76" s="12" t="s">
        <v>14</v>
      </c>
      <c r="D76" s="12">
        <f>교직원!I5</f>
        <v>6</v>
      </c>
      <c r="E76" s="14">
        <f>D76/SUM($D$74:$D$78)</f>
        <v>0.09836065573770492</v>
      </c>
    </row>
    <row r="77" spans="2:5" ht="19.5" customHeight="1" thickBot="1">
      <c r="B77" s="2" t="s">
        <v>0</v>
      </c>
      <c r="C77" s="12" t="s">
        <v>15</v>
      </c>
      <c r="D77" s="12">
        <f>교직원!I6</f>
        <v>2</v>
      </c>
      <c r="E77" s="14">
        <f>D77/SUM($D$74:$D$78)</f>
        <v>0.03278688524590164</v>
      </c>
    </row>
    <row r="78" spans="2:5" ht="19.5" customHeight="1" thickBot="1">
      <c r="B78" s="2" t="s">
        <v>11</v>
      </c>
      <c r="C78" s="12" t="s">
        <v>16</v>
      </c>
      <c r="D78" s="12">
        <f>교직원!I7</f>
        <v>1</v>
      </c>
      <c r="E78" s="14">
        <f>D78/SUM($D$74:$D$78)</f>
        <v>0.01639344262295082</v>
      </c>
    </row>
    <row r="79" spans="2:5" ht="19.5" customHeight="1">
      <c r="B79" s="35"/>
      <c r="C79" s="8"/>
      <c r="D79" s="8"/>
      <c r="E79" s="38"/>
    </row>
    <row r="80" ht="19.5" customHeight="1"/>
    <row r="81" spans="2:5" ht="14.25" thickBot="1">
      <c r="B81" s="42" t="s">
        <v>151</v>
      </c>
      <c r="C81" s="43"/>
      <c r="D81" s="43"/>
      <c r="E81" s="43"/>
    </row>
    <row r="82" spans="2:5" ht="14.25" thickBot="1">
      <c r="B82" s="44" t="s">
        <v>3</v>
      </c>
      <c r="C82" s="44"/>
      <c r="D82" s="12" t="s">
        <v>4</v>
      </c>
      <c r="E82" s="11" t="s">
        <v>6</v>
      </c>
    </row>
    <row r="83" spans="2:5" ht="16.5" thickBot="1">
      <c r="B83" s="2" t="s">
        <v>5</v>
      </c>
      <c r="C83" s="12" t="s">
        <v>88</v>
      </c>
      <c r="D83" s="12">
        <f>교직원!J3</f>
        <v>24</v>
      </c>
      <c r="E83" s="14">
        <f>D83/SUM($D$83:$D$87)</f>
        <v>0.41379310344827586</v>
      </c>
    </row>
    <row r="84" spans="2:5" ht="16.5" thickBot="1">
      <c r="B84" s="2" t="s">
        <v>2</v>
      </c>
      <c r="C84" s="12" t="s">
        <v>85</v>
      </c>
      <c r="D84" s="12">
        <f>교직원!J4</f>
        <v>24</v>
      </c>
      <c r="E84" s="14">
        <f>D84/SUM($D$83:$D$87)</f>
        <v>0.41379310344827586</v>
      </c>
    </row>
    <row r="85" spans="2:5" ht="16.5" thickBot="1">
      <c r="B85" s="2" t="s">
        <v>1</v>
      </c>
      <c r="C85" s="12" t="s">
        <v>14</v>
      </c>
      <c r="D85" s="12">
        <f>교직원!J5</f>
        <v>9</v>
      </c>
      <c r="E85" s="14">
        <f>D85/SUM($D$83:$D$87)</f>
        <v>0.15517241379310345</v>
      </c>
    </row>
    <row r="86" spans="2:5" ht="16.5" thickBot="1">
      <c r="B86" s="2" t="s">
        <v>0</v>
      </c>
      <c r="C86" s="12" t="s">
        <v>125</v>
      </c>
      <c r="D86" s="12">
        <f>교직원!J6</f>
        <v>1</v>
      </c>
      <c r="E86" s="14">
        <f>D86/SUM($D$83:$D$87)</f>
        <v>0.017241379310344827</v>
      </c>
    </row>
    <row r="87" spans="2:5" ht="16.5" thickBot="1">
      <c r="B87" s="2" t="s">
        <v>11</v>
      </c>
      <c r="C87" s="12" t="s">
        <v>126</v>
      </c>
      <c r="D87" s="12">
        <f>교직원!J7</f>
        <v>0</v>
      </c>
      <c r="E87" s="14">
        <f>D87/SUM($D$83:$D$87)</f>
        <v>0</v>
      </c>
    </row>
    <row r="93" spans="2:5" ht="14.25" thickBot="1">
      <c r="B93" s="42" t="s">
        <v>152</v>
      </c>
      <c r="C93" s="43"/>
      <c r="D93" s="43"/>
      <c r="E93" s="43"/>
    </row>
    <row r="94" spans="2:5" ht="27.75" customHeight="1" thickBot="1">
      <c r="B94" s="44" t="s">
        <v>3</v>
      </c>
      <c r="C94" s="44"/>
      <c r="D94" s="12" t="s">
        <v>4</v>
      </c>
      <c r="E94" s="11" t="s">
        <v>6</v>
      </c>
    </row>
    <row r="95" spans="2:5" ht="16.5" thickBot="1">
      <c r="B95" s="2" t="s">
        <v>5</v>
      </c>
      <c r="C95" s="12" t="s">
        <v>90</v>
      </c>
      <c r="D95" s="12">
        <f>교직원!K3</f>
        <v>26</v>
      </c>
      <c r="E95" s="14">
        <f>D95/SUM(($D$95:$D$98))</f>
        <v>0.6190476190476191</v>
      </c>
    </row>
    <row r="96" spans="2:5" ht="16.5" thickBot="1">
      <c r="B96" s="2" t="s">
        <v>2</v>
      </c>
      <c r="C96" s="12" t="s">
        <v>91</v>
      </c>
      <c r="D96" s="12">
        <f>교직원!K4</f>
        <v>15</v>
      </c>
      <c r="E96" s="14">
        <f>D96/SUM(($D$95:$D$98))</f>
        <v>0.35714285714285715</v>
      </c>
    </row>
    <row r="97" spans="2:5" ht="16.5" thickBot="1">
      <c r="B97" s="2" t="s">
        <v>1</v>
      </c>
      <c r="C97" s="12" t="s">
        <v>92</v>
      </c>
      <c r="D97" s="12">
        <f>교직원!K5</f>
        <v>1</v>
      </c>
      <c r="E97" s="14">
        <f>D97/SUM(($D$95:$D$98))</f>
        <v>0.023809523809523808</v>
      </c>
    </row>
    <row r="98" spans="2:5" ht="16.5" thickBot="1">
      <c r="B98" s="2" t="s">
        <v>0</v>
      </c>
      <c r="C98" s="12" t="s">
        <v>33</v>
      </c>
      <c r="D98" s="12">
        <f>교직원!K6</f>
        <v>0</v>
      </c>
      <c r="E98" s="14">
        <f>D98/SUM(($D$95:$D$98))</f>
        <v>0</v>
      </c>
    </row>
    <row r="99" spans="2:5" ht="15.75">
      <c r="B99" s="31"/>
      <c r="C99" s="32"/>
      <c r="D99" s="32"/>
      <c r="E99" s="33"/>
    </row>
    <row r="103" spans="2:5" ht="14.25" thickBot="1">
      <c r="B103" s="42" t="s">
        <v>153</v>
      </c>
      <c r="C103" s="43"/>
      <c r="D103" s="43"/>
      <c r="E103" s="43"/>
    </row>
    <row r="104" spans="2:5" ht="27" customHeight="1" thickBot="1">
      <c r="B104" s="44" t="s">
        <v>3</v>
      </c>
      <c r="C104" s="44"/>
      <c r="D104" s="12" t="s">
        <v>4</v>
      </c>
      <c r="E104" s="11" t="s">
        <v>6</v>
      </c>
    </row>
    <row r="105" spans="2:5" ht="16.5" thickBot="1">
      <c r="B105" s="2" t="s">
        <v>5</v>
      </c>
      <c r="C105" s="12" t="s">
        <v>94</v>
      </c>
      <c r="D105" s="12">
        <f>교직원!L3</f>
        <v>1</v>
      </c>
      <c r="E105" s="14">
        <f>D105/SUM(($D$105:$D$108))</f>
        <v>1</v>
      </c>
    </row>
    <row r="106" spans="2:5" ht="16.5" thickBot="1">
      <c r="B106" s="2" t="s">
        <v>2</v>
      </c>
      <c r="C106" s="12" t="s">
        <v>95</v>
      </c>
      <c r="D106" s="12">
        <f>교직원!L4</f>
        <v>0</v>
      </c>
      <c r="E106" s="14">
        <f>D106/SUM(($D$105:$D$108))</f>
        <v>0</v>
      </c>
    </row>
    <row r="107" spans="2:5" ht="16.5" thickBot="1">
      <c r="B107" s="2" t="s">
        <v>1</v>
      </c>
      <c r="C107" s="12" t="s">
        <v>127</v>
      </c>
      <c r="D107" s="12">
        <f>교직원!L5</f>
        <v>0</v>
      </c>
      <c r="E107" s="14">
        <f>D107/SUM(($D$105:$D$108))</f>
        <v>0</v>
      </c>
    </row>
    <row r="108" spans="2:5" ht="16.5" thickBot="1">
      <c r="B108" s="2" t="s">
        <v>0</v>
      </c>
      <c r="C108" s="12" t="s">
        <v>33</v>
      </c>
      <c r="D108" s="12">
        <f>교직원!L6</f>
        <v>0</v>
      </c>
      <c r="E108" s="14">
        <f>D108/SUM(($D$105:$D$108))</f>
        <v>0</v>
      </c>
    </row>
    <row r="109" spans="2:5" ht="15.75">
      <c r="B109" s="31"/>
      <c r="C109" s="32"/>
      <c r="D109" s="32"/>
      <c r="E109" s="33"/>
    </row>
  </sheetData>
  <sheetProtection/>
  <mergeCells count="24">
    <mergeCell ref="B103:E103"/>
    <mergeCell ref="B104:C104"/>
    <mergeCell ref="B81:E81"/>
    <mergeCell ref="B82:C82"/>
    <mergeCell ref="B93:E93"/>
    <mergeCell ref="B94:C94"/>
    <mergeCell ref="B45:C45"/>
    <mergeCell ref="B53:E53"/>
    <mergeCell ref="B54:C54"/>
    <mergeCell ref="B63:E63"/>
    <mergeCell ref="B64:C64"/>
    <mergeCell ref="B73:C73"/>
    <mergeCell ref="B18:C18"/>
    <mergeCell ref="B26:E26"/>
    <mergeCell ref="B27:C27"/>
    <mergeCell ref="B35:E35"/>
    <mergeCell ref="B36:C36"/>
    <mergeCell ref="B44:E44"/>
    <mergeCell ref="B5:G5"/>
    <mergeCell ref="I5:K6"/>
    <mergeCell ref="B6:C6"/>
    <mergeCell ref="B7:G7"/>
    <mergeCell ref="B8:E8"/>
    <mergeCell ref="B9:C9"/>
  </mergeCells>
  <conditionalFormatting sqref="B10:B71">
    <cfRule type="expression" priority="17" dxfId="25" stopIfTrue="1">
      <formula>"if(max(C9))"</formula>
    </cfRule>
  </conditionalFormatting>
  <conditionalFormatting sqref="B72:B79">
    <cfRule type="expression" priority="14" dxfId="25" stopIfTrue="1">
      <formula>"if(max(C9))"</formula>
    </cfRule>
  </conditionalFormatting>
  <conditionalFormatting sqref="B82:B87">
    <cfRule type="expression" priority="6" dxfId="25" stopIfTrue="1">
      <formula>"if(max(C9))"</formula>
    </cfRule>
  </conditionalFormatting>
  <conditionalFormatting sqref="B81">
    <cfRule type="expression" priority="5" dxfId="25" stopIfTrue="1">
      <formula>"if(max(C9))"</formula>
    </cfRule>
  </conditionalFormatting>
  <conditionalFormatting sqref="B94:B99">
    <cfRule type="expression" priority="4" dxfId="25" stopIfTrue="1">
      <formula>"if(max(C9))"</formula>
    </cfRule>
  </conditionalFormatting>
  <conditionalFormatting sqref="B93">
    <cfRule type="expression" priority="3" dxfId="25" stopIfTrue="1">
      <formula>"if(max(C9))"</formula>
    </cfRule>
  </conditionalFormatting>
  <conditionalFormatting sqref="B104:B109">
    <cfRule type="expression" priority="2" dxfId="25" stopIfTrue="1">
      <formula>"if(max(C9))"</formula>
    </cfRule>
  </conditionalFormatting>
  <conditionalFormatting sqref="B103">
    <cfRule type="expression" priority="1" dxfId="25" stopIfTrue="1">
      <formula>"if(max(C9))"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7">
      <selection activeCell="A13" sqref="A13"/>
    </sheetView>
  </sheetViews>
  <sheetFormatPr defaultColWidth="8.88671875" defaultRowHeight="13.5"/>
  <cols>
    <col min="1" max="1" width="84.3359375" style="20" customWidth="1"/>
    <col min="2" max="16384" width="8.88671875" style="20" customWidth="1"/>
  </cols>
  <sheetData>
    <row r="1" ht="32.25" customHeight="1">
      <c r="A1" s="21" t="s">
        <v>154</v>
      </c>
    </row>
    <row r="3" ht="42.75" customHeight="1">
      <c r="A3" s="29" t="s">
        <v>155</v>
      </c>
    </row>
    <row r="4" ht="45.75" customHeight="1">
      <c r="A4" s="29" t="s">
        <v>156</v>
      </c>
    </row>
    <row r="5" ht="27.75" customHeight="1">
      <c r="A5" s="29" t="s">
        <v>157</v>
      </c>
    </row>
    <row r="6" ht="54.75" customHeight="1">
      <c r="A6" s="29" t="s">
        <v>158</v>
      </c>
    </row>
    <row r="7" ht="73.5" customHeight="1">
      <c r="A7" s="29" t="s">
        <v>159</v>
      </c>
    </row>
    <row r="8" ht="43.5" customHeight="1">
      <c r="A8" s="29" t="s">
        <v>160</v>
      </c>
    </row>
    <row r="9" ht="51" customHeight="1">
      <c r="A9" s="29" t="s">
        <v>100</v>
      </c>
    </row>
    <row r="10" ht="60" customHeight="1">
      <c r="A10" s="23" t="s">
        <v>161</v>
      </c>
    </row>
    <row r="11" ht="63" customHeight="1">
      <c r="A11" s="23" t="s">
        <v>162</v>
      </c>
    </row>
    <row r="12" ht="63" customHeight="1">
      <c r="A12" s="23" t="s">
        <v>163</v>
      </c>
    </row>
    <row r="13" ht="101.25" customHeight="1">
      <c r="A13" s="23" t="s">
        <v>118</v>
      </c>
    </row>
    <row r="14" ht="13.5">
      <c r="A14" s="30"/>
    </row>
  </sheetData>
  <sheetProtection/>
  <printOptions/>
  <pageMargins left="0.6" right="0.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zoomScale="90" zoomScaleNormal="90" zoomScalePageLayoutView="0" workbookViewId="0" topLeftCell="A1">
      <selection activeCell="V3" sqref="V3"/>
    </sheetView>
  </sheetViews>
  <sheetFormatPr defaultColWidth="8.88671875" defaultRowHeight="13.5"/>
  <cols>
    <col min="1" max="1" width="17.3359375" style="0" customWidth="1"/>
    <col min="2" max="5" width="4.5546875" style="0" bestFit="1" customWidth="1"/>
    <col min="6" max="6" width="5.77734375" style="0" customWidth="1"/>
    <col min="7" max="7" width="4.5546875" style="0" bestFit="1" customWidth="1"/>
    <col min="8" max="8" width="4.4453125" style="0" bestFit="1" customWidth="1"/>
    <col min="9" max="15" width="4.5546875" style="0" bestFit="1" customWidth="1"/>
    <col min="16" max="16" width="4.77734375" style="0" customWidth="1"/>
    <col min="17" max="18" width="4.5546875" style="0" bestFit="1" customWidth="1"/>
    <col min="19" max="19" width="4.77734375" style="0" customWidth="1"/>
    <col min="20" max="20" width="3.77734375" style="0" customWidth="1"/>
    <col min="21" max="21" width="14.5546875" style="0" customWidth="1"/>
    <col min="22" max="22" width="3.6640625" style="0" customWidth="1"/>
    <col min="23" max="34" width="3.5546875" style="0" bestFit="1" customWidth="1"/>
    <col min="35" max="35" width="2.88671875" style="0" customWidth="1"/>
    <col min="36" max="36" width="3.10546875" style="0" customWidth="1"/>
    <col min="37" max="38" width="4.5546875" style="0" bestFit="1" customWidth="1"/>
    <col min="39" max="39" width="4.77734375" style="0" customWidth="1"/>
  </cols>
  <sheetData>
    <row r="1" ht="13.5">
      <c r="A1" t="s">
        <v>22</v>
      </c>
    </row>
    <row r="2" spans="1:39" ht="13.5">
      <c r="A2" s="24" t="s">
        <v>75</v>
      </c>
      <c r="B2" s="27">
        <v>1</v>
      </c>
      <c r="C2" s="27">
        <v>2</v>
      </c>
      <c r="D2" s="27">
        <v>3</v>
      </c>
      <c r="E2" s="27">
        <v>4</v>
      </c>
      <c r="F2" s="28" t="s">
        <v>67</v>
      </c>
      <c r="G2" s="27">
        <v>5</v>
      </c>
      <c r="H2" s="28" t="s">
        <v>68</v>
      </c>
      <c r="I2" s="27">
        <v>6</v>
      </c>
      <c r="J2" s="28" t="s">
        <v>69</v>
      </c>
      <c r="K2" s="27">
        <v>7</v>
      </c>
      <c r="L2" s="28" t="s">
        <v>70</v>
      </c>
      <c r="M2" s="28" t="s">
        <v>71</v>
      </c>
      <c r="N2" s="28" t="s">
        <v>72</v>
      </c>
      <c r="O2" s="28" t="s">
        <v>73</v>
      </c>
      <c r="P2" s="28" t="s">
        <v>74</v>
      </c>
      <c r="Q2" s="28" t="s">
        <v>97</v>
      </c>
      <c r="R2" s="28" t="s">
        <v>98</v>
      </c>
      <c r="S2" s="28" t="s">
        <v>99</v>
      </c>
      <c r="U2" s="24" t="s">
        <v>76</v>
      </c>
      <c r="V2" s="27">
        <v>1</v>
      </c>
      <c r="W2" s="27">
        <v>2</v>
      </c>
      <c r="X2" s="27">
        <v>3</v>
      </c>
      <c r="Y2" s="27">
        <v>4</v>
      </c>
      <c r="Z2" s="28" t="s">
        <v>67</v>
      </c>
      <c r="AA2" s="27">
        <v>5</v>
      </c>
      <c r="AB2" s="28" t="s">
        <v>68</v>
      </c>
      <c r="AC2" s="27">
        <v>6</v>
      </c>
      <c r="AD2" s="28" t="s">
        <v>69</v>
      </c>
      <c r="AE2" s="27">
        <v>7</v>
      </c>
      <c r="AF2" s="28" t="s">
        <v>70</v>
      </c>
      <c r="AG2" s="28" t="s">
        <v>71</v>
      </c>
      <c r="AH2" s="28" t="s">
        <v>72</v>
      </c>
      <c r="AI2" s="28" t="s">
        <v>73</v>
      </c>
      <c r="AJ2" s="28" t="s">
        <v>74</v>
      </c>
      <c r="AK2" s="28" t="s">
        <v>97</v>
      </c>
      <c r="AL2" s="28" t="s">
        <v>98</v>
      </c>
      <c r="AM2" s="28" t="s">
        <v>99</v>
      </c>
    </row>
    <row r="3" spans="1:39" ht="13.5">
      <c r="A3" s="25" t="s">
        <v>12</v>
      </c>
      <c r="B3" s="25">
        <f aca="true" t="shared" si="0" ref="B3:C8">B12+B22+B31+B40+V12+V22+V31+V40</f>
        <v>36</v>
      </c>
      <c r="C3" s="25">
        <f t="shared" si="0"/>
        <v>1</v>
      </c>
      <c r="D3" s="25">
        <f aca="true" t="shared" si="1" ref="D3:S3">D12+D22+D31+D40+X12+X22+X31+X40</f>
        <v>33</v>
      </c>
      <c r="E3" s="25">
        <f t="shared" si="1"/>
        <v>35</v>
      </c>
      <c r="F3" s="25">
        <f t="shared" si="1"/>
        <v>0</v>
      </c>
      <c r="G3" s="25">
        <f t="shared" si="1"/>
        <v>29</v>
      </c>
      <c r="H3" s="25">
        <f t="shared" si="1"/>
        <v>4</v>
      </c>
      <c r="I3" s="25">
        <f t="shared" si="1"/>
        <v>23</v>
      </c>
      <c r="J3" s="25">
        <f t="shared" si="1"/>
        <v>4</v>
      </c>
      <c r="K3" s="25">
        <f t="shared" si="1"/>
        <v>29</v>
      </c>
      <c r="L3" s="25">
        <f t="shared" si="1"/>
        <v>26</v>
      </c>
      <c r="M3" s="25">
        <f t="shared" si="1"/>
        <v>2</v>
      </c>
      <c r="N3" s="25">
        <f t="shared" si="1"/>
        <v>26</v>
      </c>
      <c r="O3" s="25">
        <f t="shared" si="1"/>
        <v>52</v>
      </c>
      <c r="P3" s="25">
        <f t="shared" si="1"/>
        <v>16</v>
      </c>
      <c r="Q3" s="25">
        <f t="shared" si="1"/>
        <v>39</v>
      </c>
      <c r="R3" s="25">
        <f t="shared" si="1"/>
        <v>51</v>
      </c>
      <c r="S3" s="25">
        <f t="shared" si="1"/>
        <v>3</v>
      </c>
      <c r="U3" s="25" t="s">
        <v>12</v>
      </c>
      <c r="V3" s="25">
        <f>B3+2학년!B3+3학년!B3</f>
        <v>76</v>
      </c>
      <c r="W3" s="25">
        <f>C3+2학년!C3+3학년!C3</f>
        <v>7</v>
      </c>
      <c r="X3" s="25">
        <f>D3+2학년!D3+3학년!D3</f>
        <v>68</v>
      </c>
      <c r="Y3" s="25">
        <f>E3+2학년!E3+3학년!E3</f>
        <v>78</v>
      </c>
      <c r="Z3" s="25">
        <f>F3+2학년!F3+3학년!F3</f>
        <v>3</v>
      </c>
      <c r="AA3" s="25">
        <f>G3+2학년!G3+3학년!G3</f>
        <v>67</v>
      </c>
      <c r="AB3" s="25">
        <f>H3+2학년!H3+3학년!H3</f>
        <v>10</v>
      </c>
      <c r="AC3" s="25">
        <f>I3+2학년!I3+3학년!I3</f>
        <v>59</v>
      </c>
      <c r="AD3" s="25">
        <f>J3+2학년!J3+3학년!J3</f>
        <v>19</v>
      </c>
      <c r="AE3" s="25">
        <f>K3+2학년!K3+3학년!K3</f>
        <v>71</v>
      </c>
      <c r="AF3" s="25">
        <f>L3+2학년!L3+3학년!L3</f>
        <v>64</v>
      </c>
      <c r="AG3" s="25">
        <f>M3+2학년!M3+3학년!M3</f>
        <v>15</v>
      </c>
      <c r="AH3" s="25">
        <f>N3+2학년!N3+3학년!N3</f>
        <v>65</v>
      </c>
      <c r="AI3" s="25">
        <f>O3+2학년!O3+3학년!O3</f>
        <v>133</v>
      </c>
      <c r="AJ3" s="25">
        <f>P3+2학년!P3+3학년!P3</f>
        <v>70</v>
      </c>
      <c r="AK3" s="25">
        <f>Q3+2학년!Q3+3학년!Q3</f>
        <v>96</v>
      </c>
      <c r="AL3" s="25">
        <f>R3+2학년!R3+3학년!R3</f>
        <v>156</v>
      </c>
      <c r="AM3" s="25">
        <f>S3+2학년!S3+3학년!S3</f>
        <v>27</v>
      </c>
    </row>
    <row r="4" spans="1:39" ht="13.5">
      <c r="A4" s="25" t="s">
        <v>19</v>
      </c>
      <c r="B4" s="25">
        <f t="shared" si="0"/>
        <v>50</v>
      </c>
      <c r="C4" s="25">
        <f t="shared" si="0"/>
        <v>7</v>
      </c>
      <c r="D4" s="25">
        <f aca="true" t="shared" si="2" ref="D4:S8">D13+D23+D32+D41+X13+X23+X32+X41</f>
        <v>58</v>
      </c>
      <c r="E4" s="25">
        <f t="shared" si="2"/>
        <v>64</v>
      </c>
      <c r="F4" s="25">
        <f t="shared" si="2"/>
        <v>4</v>
      </c>
      <c r="G4" s="25">
        <f t="shared" si="2"/>
        <v>47</v>
      </c>
      <c r="H4" s="25">
        <f t="shared" si="2"/>
        <v>0</v>
      </c>
      <c r="I4" s="25">
        <f t="shared" si="2"/>
        <v>40</v>
      </c>
      <c r="J4" s="25">
        <f t="shared" si="2"/>
        <v>0</v>
      </c>
      <c r="K4" s="25">
        <f t="shared" si="2"/>
        <v>24</v>
      </c>
      <c r="L4" s="25">
        <f t="shared" si="2"/>
        <v>43</v>
      </c>
      <c r="M4" s="25">
        <f t="shared" si="2"/>
        <v>5</v>
      </c>
      <c r="N4" s="25">
        <f t="shared" si="2"/>
        <v>42</v>
      </c>
      <c r="O4" s="25">
        <f t="shared" si="2"/>
        <v>29</v>
      </c>
      <c r="P4" s="25">
        <f t="shared" si="2"/>
        <v>8</v>
      </c>
      <c r="Q4" s="25">
        <f t="shared" si="2"/>
        <v>39</v>
      </c>
      <c r="R4" s="25">
        <f t="shared" si="2"/>
        <v>70</v>
      </c>
      <c r="S4" s="25">
        <f t="shared" si="2"/>
        <v>1</v>
      </c>
      <c r="U4" s="25" t="s">
        <v>19</v>
      </c>
      <c r="V4" s="25">
        <f>B4+2학년!B4+3학년!B4</f>
        <v>126</v>
      </c>
      <c r="W4" s="25">
        <f>C4+2학년!C4+3학년!C4</f>
        <v>18</v>
      </c>
      <c r="X4" s="25">
        <f>D4+2학년!D4+3학년!D4</f>
        <v>139</v>
      </c>
      <c r="Y4" s="25">
        <f>E4+2학년!E4+3학년!E4</f>
        <v>149</v>
      </c>
      <c r="Z4" s="25">
        <f>F4+2학년!F4+3학년!F4</f>
        <v>14</v>
      </c>
      <c r="AA4" s="25">
        <f>G4+2학년!G4+3학년!G4</f>
        <v>124</v>
      </c>
      <c r="AB4" s="25">
        <f>H4+2학년!H4+3학년!H4</f>
        <v>6</v>
      </c>
      <c r="AC4" s="25">
        <f>I4+2학년!I4+3학년!I4</f>
        <v>105</v>
      </c>
      <c r="AD4" s="25">
        <f>J4+2학년!J4+3학년!J4</f>
        <v>0</v>
      </c>
      <c r="AE4" s="25">
        <f>K4+2학년!K4+3학년!K4</f>
        <v>76</v>
      </c>
      <c r="AF4" s="25">
        <f>L4+2학년!L4+3학년!L4</f>
        <v>111</v>
      </c>
      <c r="AG4" s="25">
        <f>M4+2학년!M4+3학년!M4</f>
        <v>20</v>
      </c>
      <c r="AH4" s="25">
        <f>N4+2학년!N4+3학년!N4</f>
        <v>120</v>
      </c>
      <c r="AI4" s="25">
        <f>O4+2학년!O4+3학년!O4</f>
        <v>75</v>
      </c>
      <c r="AJ4" s="25">
        <f>P4+2학년!P4+3학년!P4</f>
        <v>22</v>
      </c>
      <c r="AK4" s="25">
        <f>Q4+2학년!Q4+3학년!Q4</f>
        <v>122</v>
      </c>
      <c r="AL4" s="25">
        <f>R4+2학년!R4+3학년!R4</f>
        <v>160</v>
      </c>
      <c r="AM4" s="25">
        <f>S4+2학년!S4+3학년!S4</f>
        <v>6</v>
      </c>
    </row>
    <row r="5" spans="1:39" ht="13.5">
      <c r="A5" s="25" t="s">
        <v>14</v>
      </c>
      <c r="B5" s="25">
        <f t="shared" si="0"/>
        <v>52</v>
      </c>
      <c r="C5" s="25">
        <f t="shared" si="0"/>
        <v>111</v>
      </c>
      <c r="D5" s="25">
        <f t="shared" si="2"/>
        <v>58</v>
      </c>
      <c r="E5" s="25">
        <f t="shared" si="2"/>
        <v>38</v>
      </c>
      <c r="F5" s="25">
        <f t="shared" si="2"/>
        <v>2</v>
      </c>
      <c r="G5" s="25">
        <f t="shared" si="2"/>
        <v>68</v>
      </c>
      <c r="H5" s="25">
        <f t="shared" si="2"/>
        <v>1</v>
      </c>
      <c r="I5" s="25">
        <f t="shared" si="2"/>
        <v>75</v>
      </c>
      <c r="J5" s="25">
        <f t="shared" si="2"/>
        <v>4</v>
      </c>
      <c r="K5" s="25">
        <f t="shared" si="2"/>
        <v>49</v>
      </c>
      <c r="L5" s="25">
        <f t="shared" si="2"/>
        <v>68</v>
      </c>
      <c r="M5" s="25">
        <f t="shared" si="2"/>
        <v>2</v>
      </c>
      <c r="N5" s="25">
        <f t="shared" si="2"/>
        <v>45</v>
      </c>
      <c r="O5" s="25">
        <f t="shared" si="2"/>
        <v>20</v>
      </c>
      <c r="P5" s="25">
        <f t="shared" si="2"/>
        <v>4</v>
      </c>
      <c r="Q5" s="25">
        <f t="shared" si="2"/>
        <v>54</v>
      </c>
      <c r="R5" s="25">
        <f t="shared" si="2"/>
        <v>17</v>
      </c>
      <c r="S5" s="25">
        <f t="shared" si="2"/>
        <v>3</v>
      </c>
      <c r="U5" s="25" t="s">
        <v>14</v>
      </c>
      <c r="V5" s="25">
        <f>B5+2학년!B5+3학년!B5</f>
        <v>189</v>
      </c>
      <c r="W5" s="25">
        <f>C5+2학년!C5+3학년!C5</f>
        <v>322</v>
      </c>
      <c r="X5" s="25">
        <f>D5+2학년!D5+3학년!D5</f>
        <v>192</v>
      </c>
      <c r="Y5" s="25">
        <f>E5+2학년!E5+3학년!E5</f>
        <v>174</v>
      </c>
      <c r="Z5" s="25">
        <f>F5+2학년!F5+3학년!F5</f>
        <v>7</v>
      </c>
      <c r="AA5" s="25">
        <f>G5+2학년!G5+3학년!G5</f>
        <v>216</v>
      </c>
      <c r="AB5" s="25">
        <f>H5+2학년!H5+3학년!H5</f>
        <v>1</v>
      </c>
      <c r="AC5" s="25">
        <f>I5+2학년!I5+3학년!I5</f>
        <v>231</v>
      </c>
      <c r="AD5" s="25">
        <f>J5+2학년!J5+3학년!J5</f>
        <v>12</v>
      </c>
      <c r="AE5" s="25">
        <f>K5+2학년!K5+3학년!K5</f>
        <v>140</v>
      </c>
      <c r="AF5" s="25">
        <f>L5+2학년!L5+3학년!L5</f>
        <v>185</v>
      </c>
      <c r="AG5" s="25">
        <f>M5+2학년!M5+3학년!M5</f>
        <v>4</v>
      </c>
      <c r="AH5" s="25">
        <f>N5+2학년!N5+3학년!N5</f>
        <v>138</v>
      </c>
      <c r="AI5" s="25">
        <f>O5+2학년!O5+3학년!O5</f>
        <v>80</v>
      </c>
      <c r="AJ5" s="25">
        <f>P5+2학년!P5+3학년!P5</f>
        <v>8</v>
      </c>
      <c r="AK5" s="25">
        <f>Q5+2학년!Q5+3학년!Q5</f>
        <v>149</v>
      </c>
      <c r="AL5" s="25">
        <f>R5+2학년!R5+3학년!R5</f>
        <v>44</v>
      </c>
      <c r="AM5" s="25">
        <f>S5+2학년!S5+3학년!S5</f>
        <v>7</v>
      </c>
    </row>
    <row r="6" spans="1:39" ht="13.5">
      <c r="A6" s="25" t="s">
        <v>20</v>
      </c>
      <c r="B6" s="25">
        <f t="shared" si="0"/>
        <v>5</v>
      </c>
      <c r="C6" s="25">
        <f t="shared" si="0"/>
        <v>22</v>
      </c>
      <c r="D6" s="25">
        <f t="shared" si="2"/>
        <v>3</v>
      </c>
      <c r="E6" s="25">
        <f t="shared" si="2"/>
        <v>5</v>
      </c>
      <c r="F6" s="25">
        <f t="shared" si="2"/>
        <v>0</v>
      </c>
      <c r="G6" s="25">
        <f t="shared" si="2"/>
        <v>3</v>
      </c>
      <c r="H6" s="25">
        <f t="shared" si="2"/>
        <v>0</v>
      </c>
      <c r="I6" s="25">
        <f t="shared" si="2"/>
        <v>9</v>
      </c>
      <c r="J6" s="25">
        <f t="shared" si="2"/>
        <v>0</v>
      </c>
      <c r="K6" s="25">
        <f t="shared" si="2"/>
        <v>32</v>
      </c>
      <c r="L6" s="25">
        <f t="shared" si="2"/>
        <v>5</v>
      </c>
      <c r="M6" s="25">
        <f t="shared" si="2"/>
        <v>0</v>
      </c>
      <c r="N6" s="25">
        <f t="shared" si="2"/>
        <v>16</v>
      </c>
      <c r="O6" s="25">
        <f t="shared" si="2"/>
        <v>13</v>
      </c>
      <c r="P6" s="25">
        <f t="shared" si="2"/>
        <v>4</v>
      </c>
      <c r="Q6" s="25">
        <f t="shared" si="2"/>
        <v>14</v>
      </c>
      <c r="R6" s="25">
        <f t="shared" si="2"/>
        <v>15</v>
      </c>
      <c r="S6" s="25">
        <f t="shared" si="2"/>
        <v>2</v>
      </c>
      <c r="U6" s="25" t="s">
        <v>20</v>
      </c>
      <c r="V6" s="25">
        <f>B6+2학년!B6+3학년!B6</f>
        <v>22</v>
      </c>
      <c r="W6" s="25">
        <f>C6+2학년!C6+3학년!C6</f>
        <v>57</v>
      </c>
      <c r="X6" s="25">
        <f>D6+2학년!D6+3학년!D6</f>
        <v>21</v>
      </c>
      <c r="Y6" s="25">
        <f>E6+2학년!E6+3학년!E6</f>
        <v>18</v>
      </c>
      <c r="Z6" s="25">
        <f>F6+2학년!F6+3학년!F6</f>
        <v>1</v>
      </c>
      <c r="AA6" s="25">
        <f>G6+2학년!G6+3학년!G6</f>
        <v>14</v>
      </c>
      <c r="AB6" s="25">
        <f>H6+2학년!H6+3학년!H6</f>
        <v>0</v>
      </c>
      <c r="AC6" s="25">
        <f>I6+2학년!I6+3학년!I6</f>
        <v>23</v>
      </c>
      <c r="AD6" s="25">
        <f>J6+2학년!J6+3학년!J6</f>
        <v>0</v>
      </c>
      <c r="AE6" s="25">
        <f>K6+2학년!K6+3학년!K6</f>
        <v>112</v>
      </c>
      <c r="AF6" s="25">
        <f>L6+2학년!L6+3학년!L6</f>
        <v>22</v>
      </c>
      <c r="AG6" s="25">
        <f>M6+2학년!M6+3학년!M6</f>
        <v>0</v>
      </c>
      <c r="AH6" s="25">
        <f>N6+2학년!N6+3학년!N6</f>
        <v>60</v>
      </c>
      <c r="AI6" s="25">
        <f>O6+2학년!O6+3학년!O6</f>
        <v>22</v>
      </c>
      <c r="AJ6" s="25">
        <f>P6+2학년!P6+3학년!P6</f>
        <v>10</v>
      </c>
      <c r="AK6" s="25">
        <f>Q6+2학년!Q6+3학년!Q6</f>
        <v>31</v>
      </c>
      <c r="AL6" s="25">
        <f>R6+2학년!R6+3학년!R6</f>
        <v>32</v>
      </c>
      <c r="AM6" s="25">
        <f>S6+2학년!S6+3학년!S6</f>
        <v>5</v>
      </c>
    </row>
    <row r="7" spans="1:39" ht="13.5">
      <c r="A7" s="25" t="s">
        <v>21</v>
      </c>
      <c r="B7" s="25">
        <f t="shared" si="0"/>
        <v>8</v>
      </c>
      <c r="C7" s="25">
        <f t="shared" si="0"/>
        <v>10</v>
      </c>
      <c r="D7" s="25">
        <f t="shared" si="2"/>
        <v>1</v>
      </c>
      <c r="E7" s="25">
        <f t="shared" si="2"/>
        <v>0</v>
      </c>
      <c r="F7" s="25">
        <f t="shared" si="2"/>
        <v>0</v>
      </c>
      <c r="G7" s="25">
        <f t="shared" si="2"/>
        <v>1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6</v>
      </c>
      <c r="L7" s="25">
        <f t="shared" si="2"/>
        <v>3</v>
      </c>
      <c r="M7" s="25">
        <f t="shared" si="2"/>
        <v>0</v>
      </c>
      <c r="N7" s="25">
        <f t="shared" si="2"/>
        <v>5</v>
      </c>
      <c r="O7" s="25">
        <f t="shared" si="2"/>
        <v>7</v>
      </c>
      <c r="P7" s="25">
        <f t="shared" si="2"/>
        <v>0</v>
      </c>
      <c r="Q7" s="25">
        <f t="shared" si="2"/>
        <v>4</v>
      </c>
      <c r="R7" s="25">
        <f t="shared" si="2"/>
        <v>0</v>
      </c>
      <c r="S7" s="25">
        <f t="shared" si="2"/>
        <v>0</v>
      </c>
      <c r="U7" s="25" t="s">
        <v>21</v>
      </c>
      <c r="V7" s="25">
        <f>B7+2학년!B7+3학년!B7</f>
        <v>23</v>
      </c>
      <c r="W7" s="25">
        <f>C7+2학년!C7+3학년!C7</f>
        <v>30</v>
      </c>
      <c r="X7" s="25">
        <f>D7+2학년!D7+3학년!D7</f>
        <v>12</v>
      </c>
      <c r="Y7" s="25">
        <f>E7+2학년!E7+3학년!E7</f>
        <v>6</v>
      </c>
      <c r="Z7" s="25">
        <f>F7+2학년!F7+3학년!F7</f>
        <v>4</v>
      </c>
      <c r="AA7" s="25">
        <f>G7+2학년!G7+3학년!G7</f>
        <v>9</v>
      </c>
      <c r="AB7" s="25">
        <f>H7+2학년!H7+3학년!H7</f>
        <v>0</v>
      </c>
      <c r="AC7" s="25">
        <f>I7+2학년!I7+3학년!I7</f>
        <v>15</v>
      </c>
      <c r="AD7" s="25">
        <f>J7+2학년!J7+3학년!J7</f>
        <v>0</v>
      </c>
      <c r="AE7" s="25">
        <f>K7+2학년!K7+3학년!K7</f>
        <v>15</v>
      </c>
      <c r="AF7" s="25">
        <f>L7+2학년!L7+3학년!L7</f>
        <v>18</v>
      </c>
      <c r="AG7" s="25">
        <f>M7+2학년!M7+3학년!M7</f>
        <v>0</v>
      </c>
      <c r="AH7" s="25">
        <f>N7+2학년!N7+3학년!N7</f>
        <v>32</v>
      </c>
      <c r="AI7" s="25">
        <f>O7+2학년!O7+3학년!O7</f>
        <v>20</v>
      </c>
      <c r="AJ7" s="25">
        <f>P7+2학년!P7+3학년!P7</f>
        <v>7</v>
      </c>
      <c r="AK7" s="25">
        <f>Q7+2학년!Q7+3학년!Q7</f>
        <v>16</v>
      </c>
      <c r="AL7" s="25">
        <f>R7+2학년!R7+3학년!R7</f>
        <v>0</v>
      </c>
      <c r="AM7" s="25">
        <f>S7+2학년!S7+3학년!S7</f>
        <v>0</v>
      </c>
    </row>
    <row r="8" spans="1:39" ht="13.5">
      <c r="A8" s="25" t="s">
        <v>66</v>
      </c>
      <c r="B8" s="25">
        <f t="shared" si="0"/>
        <v>0</v>
      </c>
      <c r="C8" s="25">
        <f t="shared" si="0"/>
        <v>0</v>
      </c>
      <c r="D8" s="25">
        <f t="shared" si="2"/>
        <v>0</v>
      </c>
      <c r="E8" s="25">
        <f t="shared" si="2"/>
        <v>0</v>
      </c>
      <c r="F8" s="25">
        <f t="shared" si="2"/>
        <v>1</v>
      </c>
      <c r="G8" s="25">
        <f t="shared" si="2"/>
        <v>0</v>
      </c>
      <c r="H8" s="25">
        <f t="shared" si="2"/>
        <v>0</v>
      </c>
      <c r="I8" s="25">
        <f t="shared" si="2"/>
        <v>0</v>
      </c>
      <c r="J8" s="25">
        <f t="shared" si="2"/>
        <v>0</v>
      </c>
      <c r="K8" s="25">
        <f t="shared" si="2"/>
        <v>8</v>
      </c>
      <c r="L8" s="25">
        <f t="shared" si="2"/>
        <v>0</v>
      </c>
      <c r="M8" s="25">
        <f t="shared" si="2"/>
        <v>0</v>
      </c>
      <c r="N8" s="25">
        <f t="shared" si="2"/>
        <v>0</v>
      </c>
      <c r="O8" s="25">
        <f t="shared" si="2"/>
        <v>0</v>
      </c>
      <c r="P8" s="25">
        <f t="shared" si="2"/>
        <v>0</v>
      </c>
      <c r="Q8" s="25">
        <f t="shared" si="2"/>
        <v>2</v>
      </c>
      <c r="R8" s="25">
        <f t="shared" si="2"/>
        <v>0</v>
      </c>
      <c r="S8" s="25">
        <f t="shared" si="2"/>
        <v>0</v>
      </c>
      <c r="U8" s="25" t="s">
        <v>66</v>
      </c>
      <c r="V8" s="25">
        <f>B8+2학년!B8+3학년!B8</f>
        <v>0</v>
      </c>
      <c r="W8" s="25">
        <f>C8+2학년!C8+3학년!C8</f>
        <v>0</v>
      </c>
      <c r="X8" s="25">
        <f>D8+2학년!D8+3학년!D8</f>
        <v>0</v>
      </c>
      <c r="Y8" s="25">
        <f>E8+2학년!E8+3학년!E8</f>
        <v>0</v>
      </c>
      <c r="Z8" s="25">
        <f>F8+2학년!F8+3학년!F8</f>
        <v>3</v>
      </c>
      <c r="AA8" s="25">
        <f>G8+2학년!G8+3학년!G8</f>
        <v>0</v>
      </c>
      <c r="AB8" s="25">
        <f>H8+2학년!H8+3학년!H8</f>
        <v>0</v>
      </c>
      <c r="AC8" s="25">
        <f>I8+2학년!I8+3학년!I8</f>
        <v>0</v>
      </c>
      <c r="AD8" s="25">
        <f>J8+2학년!J8+3학년!J8</f>
        <v>0</v>
      </c>
      <c r="AE8" s="25">
        <f>K8+2학년!K8+3학년!K8</f>
        <v>15</v>
      </c>
      <c r="AF8" s="25">
        <f>L8+2학년!L8+3학년!L8</f>
        <v>0</v>
      </c>
      <c r="AG8" s="25">
        <f>M8+2학년!M8+3학년!M8</f>
        <v>0</v>
      </c>
      <c r="AH8" s="25">
        <f>N8+2학년!N8+3학년!N8</f>
        <v>0</v>
      </c>
      <c r="AI8" s="25">
        <f>O8+2학년!O8+3학년!O8</f>
        <v>0</v>
      </c>
      <c r="AJ8" s="25">
        <f>P8+2학년!P8+3학년!P8</f>
        <v>0</v>
      </c>
      <c r="AK8" s="25">
        <f>Q8+2학년!Q8+3학년!Q8</f>
        <v>2</v>
      </c>
      <c r="AL8" s="25">
        <f>R8+2학년!R8+3학년!R8</f>
        <v>0</v>
      </c>
      <c r="AM8" s="25">
        <f>S8+2학년!S8+3학년!S8</f>
        <v>0</v>
      </c>
    </row>
    <row r="9" spans="1:39" ht="13.5">
      <c r="A9" s="25" t="s">
        <v>23</v>
      </c>
      <c r="B9" s="25">
        <f>SUM(B3:B8)</f>
        <v>151</v>
      </c>
      <c r="C9" s="25">
        <f aca="true" t="shared" si="3" ref="C9:P9">SUM(C3:C8)</f>
        <v>151</v>
      </c>
      <c r="D9" s="25">
        <f t="shared" si="3"/>
        <v>153</v>
      </c>
      <c r="E9" s="25">
        <f t="shared" si="3"/>
        <v>142</v>
      </c>
      <c r="F9" s="25">
        <f t="shared" si="3"/>
        <v>7</v>
      </c>
      <c r="G9" s="25">
        <f t="shared" si="3"/>
        <v>148</v>
      </c>
      <c r="H9" s="25">
        <f t="shared" si="3"/>
        <v>5</v>
      </c>
      <c r="I9" s="25">
        <f t="shared" si="3"/>
        <v>147</v>
      </c>
      <c r="J9" s="25">
        <f t="shared" si="3"/>
        <v>8</v>
      </c>
      <c r="K9" s="25">
        <f t="shared" si="3"/>
        <v>148</v>
      </c>
      <c r="L9" s="25">
        <f t="shared" si="3"/>
        <v>145</v>
      </c>
      <c r="M9" s="25">
        <f t="shared" si="3"/>
        <v>9</v>
      </c>
      <c r="N9" s="25">
        <f t="shared" si="3"/>
        <v>134</v>
      </c>
      <c r="O9" s="25">
        <f t="shared" si="3"/>
        <v>121</v>
      </c>
      <c r="P9" s="25">
        <f t="shared" si="3"/>
        <v>32</v>
      </c>
      <c r="Q9" s="25">
        <f>SUM(Q3:Q8)</f>
        <v>152</v>
      </c>
      <c r="R9" s="25">
        <f>SUM(R3:R8)</f>
        <v>153</v>
      </c>
      <c r="S9" s="25">
        <f>SUM(S3:S8)</f>
        <v>9</v>
      </c>
      <c r="U9" s="25" t="s">
        <v>23</v>
      </c>
      <c r="V9" s="25">
        <f>SUM(V3:V8)</f>
        <v>436</v>
      </c>
      <c r="W9" s="25">
        <f aca="true" t="shared" si="4" ref="W9:AJ9">SUM(W3:W8)</f>
        <v>434</v>
      </c>
      <c r="X9" s="25">
        <f t="shared" si="4"/>
        <v>432</v>
      </c>
      <c r="Y9" s="25">
        <f t="shared" si="4"/>
        <v>425</v>
      </c>
      <c r="Z9" s="25">
        <f t="shared" si="4"/>
        <v>32</v>
      </c>
      <c r="AA9" s="25">
        <f t="shared" si="4"/>
        <v>430</v>
      </c>
      <c r="AB9" s="25">
        <f t="shared" si="4"/>
        <v>17</v>
      </c>
      <c r="AC9" s="25">
        <f t="shared" si="4"/>
        <v>433</v>
      </c>
      <c r="AD9" s="25">
        <f t="shared" si="4"/>
        <v>31</v>
      </c>
      <c r="AE9" s="25">
        <f t="shared" si="4"/>
        <v>429</v>
      </c>
      <c r="AF9" s="25">
        <f t="shared" si="4"/>
        <v>400</v>
      </c>
      <c r="AG9" s="25">
        <f t="shared" si="4"/>
        <v>39</v>
      </c>
      <c r="AH9" s="25">
        <f t="shared" si="4"/>
        <v>415</v>
      </c>
      <c r="AI9" s="25">
        <f t="shared" si="4"/>
        <v>330</v>
      </c>
      <c r="AJ9" s="25">
        <f t="shared" si="4"/>
        <v>117</v>
      </c>
      <c r="AK9" s="25">
        <f>SUM(AK3:AK8)</f>
        <v>416</v>
      </c>
      <c r="AL9" s="25">
        <f>SUM(AL3:AL8)</f>
        <v>392</v>
      </c>
      <c r="AM9" s="25">
        <f>SUM(AM3:AM8)</f>
        <v>45</v>
      </c>
    </row>
    <row r="11" spans="1:39" ht="13.5">
      <c r="A11" s="24" t="s">
        <v>103</v>
      </c>
      <c r="B11" s="27">
        <v>1</v>
      </c>
      <c r="C11" s="27">
        <v>2</v>
      </c>
      <c r="D11" s="27">
        <v>3</v>
      </c>
      <c r="E11" s="27">
        <v>4</v>
      </c>
      <c r="F11" s="28" t="s">
        <v>67</v>
      </c>
      <c r="G11" s="27">
        <v>5</v>
      </c>
      <c r="H11" s="28" t="s">
        <v>68</v>
      </c>
      <c r="I11" s="27">
        <v>6</v>
      </c>
      <c r="J11" s="28" t="s">
        <v>69</v>
      </c>
      <c r="K11" s="27">
        <v>7</v>
      </c>
      <c r="L11" s="28" t="s">
        <v>70</v>
      </c>
      <c r="M11" s="28" t="s">
        <v>71</v>
      </c>
      <c r="N11" s="28" t="s">
        <v>72</v>
      </c>
      <c r="O11" s="28" t="s">
        <v>73</v>
      </c>
      <c r="P11" s="28" t="s">
        <v>74</v>
      </c>
      <c r="Q11" s="28" t="s">
        <v>97</v>
      </c>
      <c r="R11" s="28" t="s">
        <v>98</v>
      </c>
      <c r="S11" s="28" t="s">
        <v>99</v>
      </c>
      <c r="T11" s="6"/>
      <c r="U11" s="24" t="s">
        <v>105</v>
      </c>
      <c r="V11" s="27">
        <v>1</v>
      </c>
      <c r="W11" s="27">
        <v>2</v>
      </c>
      <c r="X11" s="27">
        <v>3</v>
      </c>
      <c r="Y11" s="27">
        <v>4</v>
      </c>
      <c r="Z11" s="28" t="s">
        <v>67</v>
      </c>
      <c r="AA11" s="27">
        <v>5</v>
      </c>
      <c r="AB11" s="28" t="s">
        <v>68</v>
      </c>
      <c r="AC11" s="27">
        <v>6</v>
      </c>
      <c r="AD11" s="28" t="s">
        <v>69</v>
      </c>
      <c r="AE11" s="27">
        <v>7</v>
      </c>
      <c r="AF11" s="28" t="s">
        <v>70</v>
      </c>
      <c r="AG11" s="28" t="s">
        <v>71</v>
      </c>
      <c r="AH11" s="28" t="s">
        <v>72</v>
      </c>
      <c r="AI11" s="28" t="s">
        <v>73</v>
      </c>
      <c r="AJ11" s="28" t="s">
        <v>74</v>
      </c>
      <c r="AK11" s="28" t="s">
        <v>97</v>
      </c>
      <c r="AL11" s="28" t="s">
        <v>98</v>
      </c>
      <c r="AM11" s="28" t="s">
        <v>99</v>
      </c>
    </row>
    <row r="12" spans="1:39" ht="13.5">
      <c r="A12" s="25" t="s">
        <v>18</v>
      </c>
      <c r="B12" s="25">
        <v>2</v>
      </c>
      <c r="C12" s="25"/>
      <c r="D12" s="25">
        <v>1</v>
      </c>
      <c r="E12" s="25">
        <v>2</v>
      </c>
      <c r="F12" s="25"/>
      <c r="G12" s="25">
        <v>2</v>
      </c>
      <c r="H12" s="25"/>
      <c r="I12" s="25">
        <v>1</v>
      </c>
      <c r="J12" s="25">
        <v>1</v>
      </c>
      <c r="K12" s="25">
        <v>3</v>
      </c>
      <c r="L12" s="25">
        <v>2</v>
      </c>
      <c r="M12" s="25"/>
      <c r="N12" s="25">
        <v>1</v>
      </c>
      <c r="O12" s="25">
        <v>4</v>
      </c>
      <c r="P12" s="25">
        <v>5</v>
      </c>
      <c r="Q12" s="25">
        <v>3</v>
      </c>
      <c r="R12" s="25">
        <v>2</v>
      </c>
      <c r="S12" s="25"/>
      <c r="T12" s="6"/>
      <c r="U12" s="25" t="s">
        <v>12</v>
      </c>
      <c r="V12" s="25">
        <v>5</v>
      </c>
      <c r="W12" s="25"/>
      <c r="X12" s="25">
        <v>6</v>
      </c>
      <c r="Y12" s="25">
        <v>7</v>
      </c>
      <c r="Z12" s="25"/>
      <c r="AA12" s="25">
        <v>4</v>
      </c>
      <c r="AB12" s="25">
        <v>1</v>
      </c>
      <c r="AC12" s="25">
        <v>5</v>
      </c>
      <c r="AD12" s="25">
        <v>2</v>
      </c>
      <c r="AE12" s="25">
        <v>2</v>
      </c>
      <c r="AF12" s="25">
        <v>4</v>
      </c>
      <c r="AG12" s="25"/>
      <c r="AH12" s="25">
        <v>4</v>
      </c>
      <c r="AI12" s="25">
        <v>3</v>
      </c>
      <c r="AJ12" s="25">
        <v>2</v>
      </c>
      <c r="AK12" s="25">
        <v>10</v>
      </c>
      <c r="AL12" s="25">
        <v>6</v>
      </c>
      <c r="AM12" s="25"/>
    </row>
    <row r="13" spans="1:39" ht="13.5">
      <c r="A13" s="25" t="s">
        <v>19</v>
      </c>
      <c r="B13" s="25">
        <v>10</v>
      </c>
      <c r="C13" s="25">
        <v>1</v>
      </c>
      <c r="D13" s="25">
        <v>8</v>
      </c>
      <c r="E13" s="25">
        <v>9</v>
      </c>
      <c r="F13" s="25">
        <v>1</v>
      </c>
      <c r="G13" s="25">
        <v>8</v>
      </c>
      <c r="H13" s="25"/>
      <c r="I13" s="25">
        <v>1</v>
      </c>
      <c r="J13" s="25"/>
      <c r="K13" s="25">
        <v>1</v>
      </c>
      <c r="L13" s="25">
        <v>4</v>
      </c>
      <c r="M13" s="25">
        <v>1</v>
      </c>
      <c r="N13" s="25">
        <v>5</v>
      </c>
      <c r="O13" s="25">
        <v>1</v>
      </c>
      <c r="P13" s="25">
        <v>1</v>
      </c>
      <c r="Q13" s="25">
        <v>7</v>
      </c>
      <c r="R13" s="25">
        <v>13</v>
      </c>
      <c r="S13" s="25"/>
      <c r="T13" s="6"/>
      <c r="U13" s="25" t="s">
        <v>19</v>
      </c>
      <c r="V13" s="25">
        <v>8</v>
      </c>
      <c r="W13" s="25"/>
      <c r="X13" s="25">
        <v>8</v>
      </c>
      <c r="Y13" s="25">
        <v>11</v>
      </c>
      <c r="Z13" s="25"/>
      <c r="AA13" s="25">
        <v>7</v>
      </c>
      <c r="AB13" s="25"/>
      <c r="AC13" s="25">
        <v>8</v>
      </c>
      <c r="AD13" s="25"/>
      <c r="AE13" s="25">
        <v>2</v>
      </c>
      <c r="AF13" s="25">
        <v>4</v>
      </c>
      <c r="AG13" s="25">
        <v>2</v>
      </c>
      <c r="AH13" s="25">
        <v>4</v>
      </c>
      <c r="AI13" s="25">
        <v>3</v>
      </c>
      <c r="AJ13" s="25"/>
      <c r="AK13" s="25">
        <v>4</v>
      </c>
      <c r="AL13" s="25">
        <v>12</v>
      </c>
      <c r="AM13" s="25"/>
    </row>
    <row r="14" spans="1:39" ht="13.5">
      <c r="A14" s="25" t="s">
        <v>14</v>
      </c>
      <c r="B14" s="25">
        <v>8</v>
      </c>
      <c r="C14" s="25">
        <v>11</v>
      </c>
      <c r="D14" s="25">
        <v>12</v>
      </c>
      <c r="E14" s="25">
        <v>1</v>
      </c>
      <c r="F14" s="25"/>
      <c r="G14" s="25">
        <v>9</v>
      </c>
      <c r="H14" s="25"/>
      <c r="I14" s="25">
        <v>14</v>
      </c>
      <c r="J14" s="25">
        <v>2</v>
      </c>
      <c r="K14" s="25">
        <v>8</v>
      </c>
      <c r="L14" s="25">
        <v>11</v>
      </c>
      <c r="M14" s="25"/>
      <c r="N14" s="25">
        <v>8</v>
      </c>
      <c r="O14" s="25">
        <v>1</v>
      </c>
      <c r="P14" s="25">
        <v>1</v>
      </c>
      <c r="Q14" s="25">
        <v>10</v>
      </c>
      <c r="R14" s="25">
        <v>1</v>
      </c>
      <c r="S14" s="25">
        <v>1</v>
      </c>
      <c r="T14" s="6"/>
      <c r="U14" s="25" t="s">
        <v>14</v>
      </c>
      <c r="V14" s="25">
        <v>6</v>
      </c>
      <c r="W14" s="25">
        <v>15</v>
      </c>
      <c r="X14" s="25">
        <v>7</v>
      </c>
      <c r="Y14" s="25">
        <v>3</v>
      </c>
      <c r="Z14" s="25">
        <v>1</v>
      </c>
      <c r="AA14" s="25">
        <v>10</v>
      </c>
      <c r="AB14" s="25"/>
      <c r="AC14" s="25">
        <v>7</v>
      </c>
      <c r="AD14" s="25"/>
      <c r="AE14" s="25">
        <v>13</v>
      </c>
      <c r="AF14" s="25">
        <v>12</v>
      </c>
      <c r="AG14" s="25"/>
      <c r="AH14" s="25"/>
      <c r="AI14" s="25">
        <v>1</v>
      </c>
      <c r="AJ14" s="25"/>
      <c r="AK14" s="25">
        <v>7</v>
      </c>
      <c r="AL14" s="25">
        <v>3</v>
      </c>
      <c r="AM14" s="25"/>
    </row>
    <row r="15" spans="1:39" ht="13.5">
      <c r="A15" s="25" t="s">
        <v>20</v>
      </c>
      <c r="B15" s="26"/>
      <c r="C15" s="25">
        <v>5</v>
      </c>
      <c r="D15" s="25"/>
      <c r="E15" s="25"/>
      <c r="F15" s="25"/>
      <c r="G15" s="25"/>
      <c r="H15" s="25"/>
      <c r="I15" s="25">
        <v>3</v>
      </c>
      <c r="J15" s="25"/>
      <c r="K15" s="25">
        <v>5</v>
      </c>
      <c r="L15" s="25"/>
      <c r="M15" s="26"/>
      <c r="N15" s="25">
        <v>5</v>
      </c>
      <c r="O15" s="25"/>
      <c r="P15" s="25">
        <v>2</v>
      </c>
      <c r="Q15" s="25"/>
      <c r="R15" s="25">
        <v>4</v>
      </c>
      <c r="S15" s="25"/>
      <c r="T15" s="6"/>
      <c r="U15" s="25" t="s">
        <v>20</v>
      </c>
      <c r="V15" s="26">
        <v>1</v>
      </c>
      <c r="W15" s="25">
        <v>3</v>
      </c>
      <c r="X15" s="25"/>
      <c r="Y15" s="25"/>
      <c r="Z15" s="25"/>
      <c r="AA15" s="25"/>
      <c r="AB15" s="25"/>
      <c r="AC15" s="25">
        <v>2</v>
      </c>
      <c r="AD15" s="25"/>
      <c r="AE15" s="25">
        <v>3</v>
      </c>
      <c r="AF15" s="25">
        <v>1</v>
      </c>
      <c r="AG15" s="26"/>
      <c r="AH15" s="25">
        <v>1</v>
      </c>
      <c r="AI15" s="25">
        <v>1</v>
      </c>
      <c r="AJ15" s="25"/>
      <c r="AK15" s="25">
        <v>1</v>
      </c>
      <c r="AL15" s="25"/>
      <c r="AM15" s="25"/>
    </row>
    <row r="16" spans="1:39" ht="13.5">
      <c r="A16" s="25" t="s">
        <v>21</v>
      </c>
      <c r="B16" s="25"/>
      <c r="C16" s="26">
        <v>3</v>
      </c>
      <c r="D16" s="25"/>
      <c r="E16" s="25"/>
      <c r="F16" s="25"/>
      <c r="G16" s="25"/>
      <c r="H16" s="25"/>
      <c r="I16" s="25"/>
      <c r="J16" s="25"/>
      <c r="K16" s="25">
        <v>1</v>
      </c>
      <c r="L16" s="25">
        <v>1</v>
      </c>
      <c r="M16" s="25"/>
      <c r="N16" s="25"/>
      <c r="O16" s="25">
        <v>2</v>
      </c>
      <c r="P16" s="25"/>
      <c r="Q16" s="25">
        <v>1</v>
      </c>
      <c r="R16" s="25"/>
      <c r="S16" s="25"/>
      <c r="T16" s="6"/>
      <c r="U16" s="25" t="s">
        <v>21</v>
      </c>
      <c r="V16" s="25">
        <v>2</v>
      </c>
      <c r="W16" s="26">
        <v>4</v>
      </c>
      <c r="X16" s="25">
        <v>1</v>
      </c>
      <c r="Y16" s="25"/>
      <c r="Z16" s="25"/>
      <c r="AA16" s="25">
        <v>1</v>
      </c>
      <c r="AB16" s="25"/>
      <c r="AC16" s="25"/>
      <c r="AD16" s="25"/>
      <c r="AE16" s="25">
        <v>1</v>
      </c>
      <c r="AF16" s="25">
        <v>1</v>
      </c>
      <c r="AG16" s="25"/>
      <c r="AH16" s="25">
        <v>1</v>
      </c>
      <c r="AI16" s="25"/>
      <c r="AJ16" s="25"/>
      <c r="AK16" s="25"/>
      <c r="AL16" s="25"/>
      <c r="AM16" s="25"/>
    </row>
    <row r="17" spans="1:39" ht="13.5">
      <c r="A17" s="25" t="s">
        <v>66</v>
      </c>
      <c r="B17" s="25"/>
      <c r="C17" s="26"/>
      <c r="D17" s="25"/>
      <c r="E17" s="25"/>
      <c r="F17" s="25">
        <v>1</v>
      </c>
      <c r="G17" s="25"/>
      <c r="H17" s="25"/>
      <c r="I17" s="25"/>
      <c r="J17" s="25"/>
      <c r="K17" s="25">
        <v>1</v>
      </c>
      <c r="L17" s="25"/>
      <c r="M17" s="25"/>
      <c r="N17" s="25"/>
      <c r="O17" s="25"/>
      <c r="P17" s="25"/>
      <c r="Q17" s="25"/>
      <c r="R17" s="25"/>
      <c r="S17" s="25"/>
      <c r="T17" s="6"/>
      <c r="U17" s="25" t="s">
        <v>66</v>
      </c>
      <c r="V17" s="25"/>
      <c r="W17" s="26"/>
      <c r="X17" s="25"/>
      <c r="Y17" s="25"/>
      <c r="Z17" s="25"/>
      <c r="AA17" s="25"/>
      <c r="AB17" s="25"/>
      <c r="AC17" s="25"/>
      <c r="AD17" s="25"/>
      <c r="AE17" s="25">
        <v>1</v>
      </c>
      <c r="AF17" s="25"/>
      <c r="AG17" s="25"/>
      <c r="AH17" s="25"/>
      <c r="AI17" s="25"/>
      <c r="AJ17" s="25"/>
      <c r="AK17" s="25"/>
      <c r="AL17" s="25"/>
      <c r="AM17" s="25"/>
    </row>
    <row r="18" spans="1:39" ht="13.5">
      <c r="A18" s="25" t="s">
        <v>23</v>
      </c>
      <c r="B18" s="25">
        <f>SUM(B12:B17)</f>
        <v>20</v>
      </c>
      <c r="C18" s="25">
        <f aca="true" t="shared" si="5" ref="C18:P18">SUM(C12:C17)</f>
        <v>20</v>
      </c>
      <c r="D18" s="25">
        <f t="shared" si="5"/>
        <v>21</v>
      </c>
      <c r="E18" s="25">
        <f t="shared" si="5"/>
        <v>12</v>
      </c>
      <c r="F18" s="25">
        <f t="shared" si="5"/>
        <v>2</v>
      </c>
      <c r="G18" s="25">
        <f t="shared" si="5"/>
        <v>19</v>
      </c>
      <c r="H18" s="25">
        <f t="shared" si="5"/>
        <v>0</v>
      </c>
      <c r="I18" s="25">
        <f t="shared" si="5"/>
        <v>19</v>
      </c>
      <c r="J18" s="25">
        <f t="shared" si="5"/>
        <v>3</v>
      </c>
      <c r="K18" s="25">
        <f t="shared" si="5"/>
        <v>19</v>
      </c>
      <c r="L18" s="25">
        <f t="shared" si="5"/>
        <v>18</v>
      </c>
      <c r="M18" s="25">
        <f t="shared" si="5"/>
        <v>1</v>
      </c>
      <c r="N18" s="25">
        <f t="shared" si="5"/>
        <v>19</v>
      </c>
      <c r="O18" s="25">
        <f t="shared" si="5"/>
        <v>8</v>
      </c>
      <c r="P18" s="25">
        <f t="shared" si="5"/>
        <v>9</v>
      </c>
      <c r="Q18" s="25">
        <f>SUM(Q12:Q17)</f>
        <v>21</v>
      </c>
      <c r="R18" s="25">
        <f>SUM(R12:R17)</f>
        <v>20</v>
      </c>
      <c r="S18" s="25">
        <f>SUM(S12:S17)</f>
        <v>1</v>
      </c>
      <c r="T18" s="6"/>
      <c r="U18" s="25" t="s">
        <v>23</v>
      </c>
      <c r="V18" s="25">
        <f aca="true" t="shared" si="6" ref="V18:AM18">SUM(V12:V17)</f>
        <v>22</v>
      </c>
      <c r="W18" s="25">
        <f t="shared" si="6"/>
        <v>22</v>
      </c>
      <c r="X18" s="25">
        <f t="shared" si="6"/>
        <v>22</v>
      </c>
      <c r="Y18" s="25">
        <f t="shared" si="6"/>
        <v>21</v>
      </c>
      <c r="Z18" s="25">
        <f t="shared" si="6"/>
        <v>1</v>
      </c>
      <c r="AA18" s="25">
        <f t="shared" si="6"/>
        <v>22</v>
      </c>
      <c r="AB18" s="25">
        <f t="shared" si="6"/>
        <v>1</v>
      </c>
      <c r="AC18" s="25">
        <f t="shared" si="6"/>
        <v>22</v>
      </c>
      <c r="AD18" s="25">
        <f t="shared" si="6"/>
        <v>2</v>
      </c>
      <c r="AE18" s="25">
        <f t="shared" si="6"/>
        <v>22</v>
      </c>
      <c r="AF18" s="25">
        <f t="shared" si="6"/>
        <v>22</v>
      </c>
      <c r="AG18" s="25">
        <f t="shared" si="6"/>
        <v>2</v>
      </c>
      <c r="AH18" s="25">
        <f t="shared" si="6"/>
        <v>10</v>
      </c>
      <c r="AI18" s="25">
        <f t="shared" si="6"/>
        <v>8</v>
      </c>
      <c r="AJ18" s="25">
        <f t="shared" si="6"/>
        <v>2</v>
      </c>
      <c r="AK18" s="25">
        <f t="shared" si="6"/>
        <v>22</v>
      </c>
      <c r="AL18" s="25">
        <f t="shared" si="6"/>
        <v>21</v>
      </c>
      <c r="AM18" s="25">
        <f t="shared" si="6"/>
        <v>0</v>
      </c>
    </row>
    <row r="19" spans="20:35" ht="13.5"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3"/>
      <c r="AI19" s="3"/>
    </row>
    <row r="20" spans="1:20" ht="13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39" ht="13.5">
      <c r="A21" s="24" t="s">
        <v>102</v>
      </c>
      <c r="B21" s="27">
        <v>1</v>
      </c>
      <c r="C21" s="27">
        <v>2</v>
      </c>
      <c r="D21" s="27">
        <v>3</v>
      </c>
      <c r="E21" s="27">
        <v>4</v>
      </c>
      <c r="F21" s="28" t="s">
        <v>67</v>
      </c>
      <c r="G21" s="27">
        <v>5</v>
      </c>
      <c r="H21" s="28" t="s">
        <v>68</v>
      </c>
      <c r="I21" s="27">
        <v>6</v>
      </c>
      <c r="J21" s="28" t="s">
        <v>69</v>
      </c>
      <c r="K21" s="27">
        <v>7</v>
      </c>
      <c r="L21" s="28" t="s">
        <v>70</v>
      </c>
      <c r="M21" s="28" t="s">
        <v>71</v>
      </c>
      <c r="N21" s="28" t="s">
        <v>72</v>
      </c>
      <c r="O21" s="28" t="s">
        <v>73</v>
      </c>
      <c r="P21" s="28" t="s">
        <v>74</v>
      </c>
      <c r="Q21" s="28" t="s">
        <v>97</v>
      </c>
      <c r="R21" s="28" t="s">
        <v>98</v>
      </c>
      <c r="S21" s="28" t="s">
        <v>99</v>
      </c>
      <c r="T21" s="6"/>
      <c r="U21" s="24" t="s">
        <v>106</v>
      </c>
      <c r="V21" s="27">
        <v>1</v>
      </c>
      <c r="W21" s="27">
        <v>2</v>
      </c>
      <c r="X21" s="27">
        <v>3</v>
      </c>
      <c r="Y21" s="27">
        <v>4</v>
      </c>
      <c r="Z21" s="28" t="s">
        <v>67</v>
      </c>
      <c r="AA21" s="27">
        <v>5</v>
      </c>
      <c r="AB21" s="28" t="s">
        <v>68</v>
      </c>
      <c r="AC21" s="27">
        <v>6</v>
      </c>
      <c r="AD21" s="28" t="s">
        <v>69</v>
      </c>
      <c r="AE21" s="27">
        <v>7</v>
      </c>
      <c r="AF21" s="28" t="s">
        <v>70</v>
      </c>
      <c r="AG21" s="28" t="s">
        <v>71</v>
      </c>
      <c r="AH21" s="28" t="s">
        <v>72</v>
      </c>
      <c r="AI21" s="28" t="s">
        <v>73</v>
      </c>
      <c r="AJ21" s="28" t="s">
        <v>74</v>
      </c>
      <c r="AK21" s="28" t="s">
        <v>97</v>
      </c>
      <c r="AL21" s="28" t="s">
        <v>98</v>
      </c>
      <c r="AM21" s="28" t="s">
        <v>99</v>
      </c>
    </row>
    <row r="22" spans="1:39" ht="13.5">
      <c r="A22" s="25" t="s">
        <v>12</v>
      </c>
      <c r="B22" s="25">
        <v>1</v>
      </c>
      <c r="C22" s="25"/>
      <c r="D22" s="25">
        <v>3</v>
      </c>
      <c r="E22" s="25">
        <v>1</v>
      </c>
      <c r="F22" s="25"/>
      <c r="G22" s="25">
        <v>2</v>
      </c>
      <c r="H22" s="25"/>
      <c r="I22" s="25"/>
      <c r="J22" s="25"/>
      <c r="K22" s="25">
        <v>7</v>
      </c>
      <c r="L22" s="25">
        <v>2</v>
      </c>
      <c r="M22" s="25"/>
      <c r="N22" s="25">
        <v>1</v>
      </c>
      <c r="O22" s="25">
        <v>7</v>
      </c>
      <c r="P22" s="25">
        <v>3</v>
      </c>
      <c r="Q22" s="25"/>
      <c r="R22" s="25">
        <v>11</v>
      </c>
      <c r="S22" s="25">
        <v>3</v>
      </c>
      <c r="T22" s="6"/>
      <c r="U22" s="25" t="s">
        <v>12</v>
      </c>
      <c r="V22" s="25">
        <v>8</v>
      </c>
      <c r="W22" s="25"/>
      <c r="X22" s="25">
        <v>5</v>
      </c>
      <c r="Y22" s="25">
        <v>5</v>
      </c>
      <c r="Z22" s="25"/>
      <c r="AA22" s="25">
        <v>6</v>
      </c>
      <c r="AB22" s="25"/>
      <c r="AC22" s="25">
        <v>4</v>
      </c>
      <c r="AD22" s="25"/>
      <c r="AE22" s="25">
        <v>6</v>
      </c>
      <c r="AF22" s="25">
        <v>6</v>
      </c>
      <c r="AG22" s="25">
        <v>1</v>
      </c>
      <c r="AH22" s="25">
        <v>6</v>
      </c>
      <c r="AI22" s="25">
        <v>7</v>
      </c>
      <c r="AJ22" s="25"/>
      <c r="AK22" s="25">
        <v>6</v>
      </c>
      <c r="AL22" s="25">
        <v>8</v>
      </c>
      <c r="AM22" s="25"/>
    </row>
    <row r="23" spans="1:39" ht="13.5">
      <c r="A23" s="25" t="s">
        <v>19</v>
      </c>
      <c r="B23" s="25">
        <v>2</v>
      </c>
      <c r="C23" s="25">
        <v>2</v>
      </c>
      <c r="D23" s="25">
        <v>7</v>
      </c>
      <c r="E23" s="25">
        <v>5</v>
      </c>
      <c r="F23" s="25"/>
      <c r="G23" s="25">
        <v>4</v>
      </c>
      <c r="H23" s="25"/>
      <c r="I23" s="25">
        <v>3</v>
      </c>
      <c r="J23" s="25"/>
      <c r="K23" s="25">
        <v>5</v>
      </c>
      <c r="L23" s="25">
        <v>3</v>
      </c>
      <c r="M23" s="25"/>
      <c r="N23" s="25">
        <v>4</v>
      </c>
      <c r="O23" s="25">
        <v>8</v>
      </c>
      <c r="P23" s="25">
        <v>4</v>
      </c>
      <c r="Q23" s="25">
        <v>3</v>
      </c>
      <c r="R23" s="25">
        <v>7</v>
      </c>
      <c r="S23" s="25"/>
      <c r="T23" s="6"/>
      <c r="U23" s="25" t="s">
        <v>19</v>
      </c>
      <c r="V23" s="25">
        <v>8</v>
      </c>
      <c r="W23" s="25">
        <v>2</v>
      </c>
      <c r="X23" s="25">
        <v>11</v>
      </c>
      <c r="Y23" s="25">
        <v>15</v>
      </c>
      <c r="Z23" s="25"/>
      <c r="AA23" s="25">
        <v>10</v>
      </c>
      <c r="AB23" s="25"/>
      <c r="AC23" s="25">
        <v>10</v>
      </c>
      <c r="AD23" s="25"/>
      <c r="AE23" s="25">
        <v>2</v>
      </c>
      <c r="AF23" s="25">
        <v>11</v>
      </c>
      <c r="AG23" s="25"/>
      <c r="AH23" s="25">
        <v>9</v>
      </c>
      <c r="AI23" s="25">
        <v>4</v>
      </c>
      <c r="AJ23" s="25"/>
      <c r="AK23" s="25">
        <v>7</v>
      </c>
      <c r="AL23" s="25">
        <v>12</v>
      </c>
      <c r="AM23" s="25"/>
    </row>
    <row r="24" spans="1:39" ht="13.5">
      <c r="A24" s="25" t="s">
        <v>14</v>
      </c>
      <c r="B24" s="25">
        <v>13</v>
      </c>
      <c r="C24" s="25">
        <v>19</v>
      </c>
      <c r="D24" s="25">
        <v>12</v>
      </c>
      <c r="E24" s="25">
        <v>16</v>
      </c>
      <c r="F24" s="25"/>
      <c r="G24" s="25">
        <v>16</v>
      </c>
      <c r="H24" s="25"/>
      <c r="I24" s="25">
        <v>19</v>
      </c>
      <c r="J24" s="25"/>
      <c r="K24" s="25">
        <v>5</v>
      </c>
      <c r="L24" s="25">
        <v>16</v>
      </c>
      <c r="M24" s="25"/>
      <c r="N24" s="25">
        <v>12</v>
      </c>
      <c r="O24" s="25">
        <v>2</v>
      </c>
      <c r="P24" s="25">
        <v>1</v>
      </c>
      <c r="Q24" s="25">
        <v>2</v>
      </c>
      <c r="R24" s="25">
        <v>2</v>
      </c>
      <c r="S24" s="25">
        <v>1</v>
      </c>
      <c r="T24" s="6"/>
      <c r="U24" s="25" t="s">
        <v>14</v>
      </c>
      <c r="V24" s="25">
        <v>5</v>
      </c>
      <c r="W24" s="25">
        <v>11</v>
      </c>
      <c r="X24" s="25">
        <v>6</v>
      </c>
      <c r="Y24" s="25">
        <v>2</v>
      </c>
      <c r="Z24" s="25"/>
      <c r="AA24" s="25">
        <v>6</v>
      </c>
      <c r="AB24" s="25"/>
      <c r="AC24" s="25">
        <v>7</v>
      </c>
      <c r="AD24" s="25"/>
      <c r="AE24" s="25">
        <v>8</v>
      </c>
      <c r="AF24" s="25">
        <v>4</v>
      </c>
      <c r="AG24" s="25"/>
      <c r="AH24" s="25">
        <v>6</v>
      </c>
      <c r="AI24" s="25">
        <v>4</v>
      </c>
      <c r="AJ24" s="25"/>
      <c r="AK24" s="25">
        <v>9</v>
      </c>
      <c r="AL24" s="25">
        <v>1</v>
      </c>
      <c r="AM24" s="25"/>
    </row>
    <row r="25" spans="1:39" ht="13.5">
      <c r="A25" s="25" t="s">
        <v>20</v>
      </c>
      <c r="B25" s="26">
        <v>3</v>
      </c>
      <c r="C25" s="25">
        <v>1</v>
      </c>
      <c r="D25" s="25"/>
      <c r="E25" s="25"/>
      <c r="F25" s="25"/>
      <c r="G25" s="25"/>
      <c r="H25" s="25"/>
      <c r="I25" s="25"/>
      <c r="J25" s="25"/>
      <c r="K25" s="25">
        <v>2</v>
      </c>
      <c r="L25" s="25">
        <v>1</v>
      </c>
      <c r="M25" s="26"/>
      <c r="N25" s="25">
        <v>3</v>
      </c>
      <c r="O25" s="25"/>
      <c r="P25" s="25">
        <v>1</v>
      </c>
      <c r="Q25" s="25">
        <v>12</v>
      </c>
      <c r="R25" s="25">
        <v>3</v>
      </c>
      <c r="S25" s="25">
        <v>1</v>
      </c>
      <c r="T25" s="6"/>
      <c r="U25" s="25" t="s">
        <v>20</v>
      </c>
      <c r="V25" s="26">
        <v>1</v>
      </c>
      <c r="W25" s="25">
        <v>8</v>
      </c>
      <c r="X25" s="25"/>
      <c r="Y25" s="25"/>
      <c r="Z25" s="25"/>
      <c r="AA25" s="25"/>
      <c r="AB25" s="25"/>
      <c r="AC25" s="25">
        <v>1</v>
      </c>
      <c r="AD25" s="25"/>
      <c r="AE25" s="25">
        <v>5</v>
      </c>
      <c r="AF25" s="25">
        <v>1</v>
      </c>
      <c r="AG25" s="26"/>
      <c r="AH25" s="25">
        <v>1</v>
      </c>
      <c r="AI25" s="25">
        <v>7</v>
      </c>
      <c r="AJ25" s="25">
        <v>1</v>
      </c>
      <c r="AK25" s="25"/>
      <c r="AL25" s="25">
        <v>3</v>
      </c>
      <c r="AM25" s="25"/>
    </row>
    <row r="26" spans="1:39" ht="13.5">
      <c r="A26" s="25" t="s">
        <v>21</v>
      </c>
      <c r="B26" s="25">
        <v>3</v>
      </c>
      <c r="C26" s="26"/>
      <c r="D26" s="25"/>
      <c r="E26" s="25"/>
      <c r="F26" s="25"/>
      <c r="G26" s="25"/>
      <c r="H26" s="25"/>
      <c r="I26" s="25"/>
      <c r="J26" s="25"/>
      <c r="K26" s="25">
        <v>2</v>
      </c>
      <c r="L26" s="25"/>
      <c r="M26" s="25"/>
      <c r="N26" s="25">
        <v>2</v>
      </c>
      <c r="O26" s="25"/>
      <c r="P26" s="25"/>
      <c r="Q26" s="25">
        <v>3</v>
      </c>
      <c r="R26" s="25"/>
      <c r="S26" s="25"/>
      <c r="T26" s="6"/>
      <c r="U26" s="25" t="s">
        <v>21</v>
      </c>
      <c r="V26" s="25"/>
      <c r="W26" s="26">
        <v>1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>
        <v>3</v>
      </c>
      <c r="AJ26" s="25"/>
      <c r="AK26" s="25"/>
      <c r="AL26" s="25"/>
      <c r="AM26" s="25"/>
    </row>
    <row r="27" spans="1:39" ht="13.5">
      <c r="A27" s="25" t="s">
        <v>66</v>
      </c>
      <c r="B27" s="25"/>
      <c r="C27" s="26"/>
      <c r="D27" s="25"/>
      <c r="E27" s="25"/>
      <c r="F27" s="25"/>
      <c r="G27" s="25"/>
      <c r="H27" s="25"/>
      <c r="I27" s="25"/>
      <c r="J27" s="25"/>
      <c r="K27" s="25">
        <v>1</v>
      </c>
      <c r="L27" s="25"/>
      <c r="M27" s="25"/>
      <c r="N27" s="25"/>
      <c r="O27" s="25"/>
      <c r="P27" s="25"/>
      <c r="Q27" s="25">
        <v>2</v>
      </c>
      <c r="R27" s="25"/>
      <c r="S27" s="25"/>
      <c r="T27" s="6"/>
      <c r="U27" s="25" t="s">
        <v>33</v>
      </c>
      <c r="V27" s="25"/>
      <c r="W27" s="26"/>
      <c r="X27" s="25"/>
      <c r="Y27" s="25"/>
      <c r="Z27" s="25"/>
      <c r="AA27" s="25"/>
      <c r="AB27" s="25"/>
      <c r="AC27" s="25"/>
      <c r="AD27" s="25"/>
      <c r="AE27" s="25">
        <v>1</v>
      </c>
      <c r="AF27" s="25"/>
      <c r="AG27" s="25"/>
      <c r="AH27" s="25"/>
      <c r="AI27" s="25"/>
      <c r="AJ27" s="25"/>
      <c r="AK27" s="25"/>
      <c r="AL27" s="25"/>
      <c r="AM27" s="25"/>
    </row>
    <row r="28" spans="1:39" ht="13.5">
      <c r="A28" s="25" t="s">
        <v>23</v>
      </c>
      <c r="B28" s="25">
        <f aca="true" t="shared" si="7" ref="B28:P28">SUM(B22:B27)</f>
        <v>22</v>
      </c>
      <c r="C28" s="25">
        <f t="shared" si="7"/>
        <v>22</v>
      </c>
      <c r="D28" s="25">
        <f t="shared" si="7"/>
        <v>22</v>
      </c>
      <c r="E28" s="25">
        <f t="shared" si="7"/>
        <v>22</v>
      </c>
      <c r="F28" s="25">
        <f t="shared" si="7"/>
        <v>0</v>
      </c>
      <c r="G28" s="25">
        <f t="shared" si="7"/>
        <v>22</v>
      </c>
      <c r="H28" s="25">
        <f t="shared" si="7"/>
        <v>0</v>
      </c>
      <c r="I28" s="25">
        <f t="shared" si="7"/>
        <v>22</v>
      </c>
      <c r="J28" s="25">
        <f t="shared" si="7"/>
        <v>0</v>
      </c>
      <c r="K28" s="25">
        <f t="shared" si="7"/>
        <v>22</v>
      </c>
      <c r="L28" s="25">
        <f t="shared" si="7"/>
        <v>22</v>
      </c>
      <c r="M28" s="25">
        <f t="shared" si="7"/>
        <v>0</v>
      </c>
      <c r="N28" s="25">
        <f t="shared" si="7"/>
        <v>22</v>
      </c>
      <c r="O28" s="25">
        <f t="shared" si="7"/>
        <v>17</v>
      </c>
      <c r="P28" s="25">
        <f t="shared" si="7"/>
        <v>9</v>
      </c>
      <c r="Q28" s="25">
        <f>SUM(Q22:Q27)</f>
        <v>22</v>
      </c>
      <c r="R28" s="25">
        <f>SUM(R22:R27)</f>
        <v>23</v>
      </c>
      <c r="S28" s="25">
        <f>SUM(S22:S27)</f>
        <v>5</v>
      </c>
      <c r="T28" s="6"/>
      <c r="U28" s="25" t="s">
        <v>23</v>
      </c>
      <c r="V28" s="25">
        <f aca="true" t="shared" si="8" ref="V28:AM28">SUM(V22:V27)</f>
        <v>22</v>
      </c>
      <c r="W28" s="25">
        <f t="shared" si="8"/>
        <v>22</v>
      </c>
      <c r="X28" s="25">
        <f t="shared" si="8"/>
        <v>22</v>
      </c>
      <c r="Y28" s="25">
        <f t="shared" si="8"/>
        <v>22</v>
      </c>
      <c r="Z28" s="25">
        <f t="shared" si="8"/>
        <v>0</v>
      </c>
      <c r="AA28" s="25">
        <f t="shared" si="8"/>
        <v>22</v>
      </c>
      <c r="AB28" s="25">
        <f t="shared" si="8"/>
        <v>0</v>
      </c>
      <c r="AC28" s="25">
        <f t="shared" si="8"/>
        <v>22</v>
      </c>
      <c r="AD28" s="25">
        <f t="shared" si="8"/>
        <v>0</v>
      </c>
      <c r="AE28" s="25">
        <f t="shared" si="8"/>
        <v>22</v>
      </c>
      <c r="AF28" s="25">
        <f t="shared" si="8"/>
        <v>22</v>
      </c>
      <c r="AG28" s="25">
        <f t="shared" si="8"/>
        <v>1</v>
      </c>
      <c r="AH28" s="25">
        <f t="shared" si="8"/>
        <v>22</v>
      </c>
      <c r="AI28" s="25">
        <f t="shared" si="8"/>
        <v>25</v>
      </c>
      <c r="AJ28" s="25">
        <f t="shared" si="8"/>
        <v>1</v>
      </c>
      <c r="AK28" s="25">
        <f t="shared" si="8"/>
        <v>22</v>
      </c>
      <c r="AL28" s="25">
        <f t="shared" si="8"/>
        <v>24</v>
      </c>
      <c r="AM28" s="25">
        <f t="shared" si="8"/>
        <v>0</v>
      </c>
    </row>
    <row r="29" spans="1:20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39" ht="13.5">
      <c r="A30" s="24" t="s">
        <v>101</v>
      </c>
      <c r="B30" s="27">
        <v>1</v>
      </c>
      <c r="C30" s="27">
        <v>2</v>
      </c>
      <c r="D30" s="27">
        <v>3</v>
      </c>
      <c r="E30" s="27">
        <v>4</v>
      </c>
      <c r="F30" s="28" t="s">
        <v>67</v>
      </c>
      <c r="G30" s="27">
        <v>5</v>
      </c>
      <c r="H30" s="28" t="s">
        <v>68</v>
      </c>
      <c r="I30" s="27">
        <v>6</v>
      </c>
      <c r="J30" s="28" t="s">
        <v>69</v>
      </c>
      <c r="K30" s="27">
        <v>7</v>
      </c>
      <c r="L30" s="28" t="s">
        <v>70</v>
      </c>
      <c r="M30" s="28" t="s">
        <v>71</v>
      </c>
      <c r="N30" s="28" t="s">
        <v>72</v>
      </c>
      <c r="O30" s="28" t="s">
        <v>73</v>
      </c>
      <c r="P30" s="28" t="s">
        <v>74</v>
      </c>
      <c r="Q30" s="28" t="s">
        <v>97</v>
      </c>
      <c r="R30" s="28" t="s">
        <v>98</v>
      </c>
      <c r="S30" s="28" t="s">
        <v>99</v>
      </c>
      <c r="T30" s="6"/>
      <c r="U30" s="24" t="s">
        <v>107</v>
      </c>
      <c r="V30" s="27">
        <v>1</v>
      </c>
      <c r="W30" s="27">
        <v>2</v>
      </c>
      <c r="X30" s="27">
        <v>3</v>
      </c>
      <c r="Y30" s="27">
        <v>4</v>
      </c>
      <c r="Z30" s="28" t="s">
        <v>67</v>
      </c>
      <c r="AA30" s="27">
        <v>5</v>
      </c>
      <c r="AB30" s="28" t="s">
        <v>68</v>
      </c>
      <c r="AC30" s="27">
        <v>6</v>
      </c>
      <c r="AD30" s="28" t="s">
        <v>69</v>
      </c>
      <c r="AE30" s="27">
        <v>7</v>
      </c>
      <c r="AF30" s="28" t="s">
        <v>70</v>
      </c>
      <c r="AG30" s="28" t="s">
        <v>71</v>
      </c>
      <c r="AH30" s="28" t="s">
        <v>72</v>
      </c>
      <c r="AI30" s="28" t="s">
        <v>73</v>
      </c>
      <c r="AJ30" s="28" t="s">
        <v>74</v>
      </c>
      <c r="AK30" s="28" t="s">
        <v>97</v>
      </c>
      <c r="AL30" s="28" t="s">
        <v>98</v>
      </c>
      <c r="AM30" s="28" t="s">
        <v>99</v>
      </c>
    </row>
    <row r="31" spans="1:39" ht="13.5">
      <c r="A31" s="25" t="s">
        <v>12</v>
      </c>
      <c r="B31" s="25">
        <v>10</v>
      </c>
      <c r="C31" s="25"/>
      <c r="D31" s="25">
        <v>10</v>
      </c>
      <c r="E31" s="25">
        <v>11</v>
      </c>
      <c r="F31" s="25"/>
      <c r="G31" s="25">
        <v>10</v>
      </c>
      <c r="H31" s="25">
        <v>1</v>
      </c>
      <c r="I31" s="25">
        <v>9</v>
      </c>
      <c r="J31" s="25"/>
      <c r="K31" s="25">
        <v>4</v>
      </c>
      <c r="L31" s="25">
        <v>8</v>
      </c>
      <c r="M31" s="25">
        <v>1</v>
      </c>
      <c r="N31" s="25">
        <v>10</v>
      </c>
      <c r="O31" s="25">
        <v>13</v>
      </c>
      <c r="P31" s="25">
        <v>1</v>
      </c>
      <c r="Q31" s="25">
        <v>13</v>
      </c>
      <c r="R31" s="25">
        <v>10</v>
      </c>
      <c r="S31" s="25"/>
      <c r="T31" s="6"/>
      <c r="U31" s="25" t="s">
        <v>12</v>
      </c>
      <c r="V31" s="25">
        <v>9</v>
      </c>
      <c r="W31" s="25">
        <v>1</v>
      </c>
      <c r="X31" s="25">
        <v>7</v>
      </c>
      <c r="Y31" s="25">
        <v>8</v>
      </c>
      <c r="Z31" s="25"/>
      <c r="AA31" s="25">
        <v>4</v>
      </c>
      <c r="AB31" s="25"/>
      <c r="AC31" s="25">
        <v>3</v>
      </c>
      <c r="AD31" s="25">
        <v>1</v>
      </c>
      <c r="AE31" s="25">
        <v>4</v>
      </c>
      <c r="AF31" s="25">
        <v>2</v>
      </c>
      <c r="AG31" s="25"/>
      <c r="AH31" s="25">
        <v>4</v>
      </c>
      <c r="AI31" s="25">
        <v>14</v>
      </c>
      <c r="AJ31" s="25">
        <v>1</v>
      </c>
      <c r="AK31" s="25">
        <v>5</v>
      </c>
      <c r="AL31" s="25">
        <v>9</v>
      </c>
      <c r="AM31" s="25"/>
    </row>
    <row r="32" spans="1:39" ht="13.5">
      <c r="A32" s="25" t="s">
        <v>19</v>
      </c>
      <c r="B32" s="25">
        <v>9</v>
      </c>
      <c r="C32" s="25"/>
      <c r="D32" s="25">
        <v>8</v>
      </c>
      <c r="E32" s="25">
        <v>8</v>
      </c>
      <c r="F32" s="25"/>
      <c r="G32" s="25">
        <v>6</v>
      </c>
      <c r="H32" s="25"/>
      <c r="I32" s="25">
        <v>9</v>
      </c>
      <c r="J32" s="25"/>
      <c r="K32" s="25">
        <v>6</v>
      </c>
      <c r="L32" s="25">
        <v>6</v>
      </c>
      <c r="M32" s="25"/>
      <c r="N32" s="25">
        <v>7</v>
      </c>
      <c r="O32" s="25">
        <v>5</v>
      </c>
      <c r="P32" s="25"/>
      <c r="Q32" s="25">
        <v>5</v>
      </c>
      <c r="R32" s="25">
        <v>8</v>
      </c>
      <c r="S32" s="25">
        <v>1</v>
      </c>
      <c r="T32" s="6"/>
      <c r="U32" s="25" t="s">
        <v>19</v>
      </c>
      <c r="V32" s="25">
        <v>10</v>
      </c>
      <c r="W32" s="25">
        <v>1</v>
      </c>
      <c r="X32" s="25">
        <v>12</v>
      </c>
      <c r="Y32" s="25">
        <v>11</v>
      </c>
      <c r="Z32" s="25"/>
      <c r="AA32" s="25">
        <v>9</v>
      </c>
      <c r="AB32" s="25"/>
      <c r="AC32" s="25">
        <v>6</v>
      </c>
      <c r="AD32" s="25"/>
      <c r="AE32" s="25">
        <v>4</v>
      </c>
      <c r="AF32" s="25">
        <v>11</v>
      </c>
      <c r="AG32" s="25">
        <v>1</v>
      </c>
      <c r="AH32" s="25">
        <v>9</v>
      </c>
      <c r="AI32" s="25">
        <v>5</v>
      </c>
      <c r="AJ32" s="25"/>
      <c r="AK32" s="25">
        <v>10</v>
      </c>
      <c r="AL32" s="25">
        <v>11</v>
      </c>
      <c r="AM32" s="25"/>
    </row>
    <row r="33" spans="1:39" ht="13.5">
      <c r="A33" s="25" t="s">
        <v>14</v>
      </c>
      <c r="B33" s="25">
        <v>1</v>
      </c>
      <c r="C33" s="25">
        <v>17</v>
      </c>
      <c r="D33" s="25">
        <v>3</v>
      </c>
      <c r="E33" s="25">
        <v>2</v>
      </c>
      <c r="F33" s="25"/>
      <c r="G33" s="25">
        <v>4</v>
      </c>
      <c r="H33" s="25"/>
      <c r="I33" s="25">
        <v>2</v>
      </c>
      <c r="J33" s="25"/>
      <c r="K33" s="25">
        <v>5</v>
      </c>
      <c r="L33" s="25">
        <v>6</v>
      </c>
      <c r="M33" s="25"/>
      <c r="N33" s="25">
        <v>3</v>
      </c>
      <c r="O33" s="25">
        <v>2</v>
      </c>
      <c r="P33" s="25"/>
      <c r="Q33" s="25">
        <v>2</v>
      </c>
      <c r="R33" s="25">
        <v>2</v>
      </c>
      <c r="S33" s="25"/>
      <c r="T33" s="6"/>
      <c r="U33" s="25" t="s">
        <v>14</v>
      </c>
      <c r="V33" s="25">
        <v>2</v>
      </c>
      <c r="W33" s="25">
        <v>19</v>
      </c>
      <c r="X33" s="25">
        <v>3</v>
      </c>
      <c r="Y33" s="25">
        <v>1</v>
      </c>
      <c r="Z33" s="25"/>
      <c r="AA33" s="25">
        <v>8</v>
      </c>
      <c r="AB33" s="25"/>
      <c r="AC33" s="25">
        <v>11</v>
      </c>
      <c r="AD33" s="25"/>
      <c r="AE33" s="25">
        <v>5</v>
      </c>
      <c r="AF33" s="25">
        <v>5</v>
      </c>
      <c r="AG33" s="25">
        <v>1</v>
      </c>
      <c r="AH33" s="25">
        <v>7</v>
      </c>
      <c r="AI33" s="25">
        <v>5</v>
      </c>
      <c r="AJ33" s="25"/>
      <c r="AK33" s="25">
        <v>6</v>
      </c>
      <c r="AL33" s="25">
        <v>5</v>
      </c>
      <c r="AM33" s="25"/>
    </row>
    <row r="34" spans="1:39" ht="13.5">
      <c r="A34" s="25" t="s">
        <v>20</v>
      </c>
      <c r="B34" s="26"/>
      <c r="C34" s="25">
        <v>3</v>
      </c>
      <c r="D34" s="25"/>
      <c r="E34" s="25"/>
      <c r="F34" s="25"/>
      <c r="G34" s="25">
        <v>1</v>
      </c>
      <c r="H34" s="25"/>
      <c r="I34" s="25"/>
      <c r="J34" s="25"/>
      <c r="K34" s="25">
        <v>4</v>
      </c>
      <c r="L34" s="25">
        <v>1</v>
      </c>
      <c r="M34" s="26"/>
      <c r="N34" s="25">
        <v>1</v>
      </c>
      <c r="O34" s="25"/>
      <c r="P34" s="25"/>
      <c r="Q34" s="25">
        <v>1</v>
      </c>
      <c r="R34" s="25"/>
      <c r="S34" s="25"/>
      <c r="T34" s="6"/>
      <c r="U34" s="25" t="s">
        <v>20</v>
      </c>
      <c r="V34" s="26"/>
      <c r="W34" s="25"/>
      <c r="X34" s="25"/>
      <c r="Y34" s="25">
        <v>1</v>
      </c>
      <c r="Z34" s="25"/>
      <c r="AA34" s="25"/>
      <c r="AB34" s="25"/>
      <c r="AC34" s="25">
        <v>1</v>
      </c>
      <c r="AD34" s="25"/>
      <c r="AE34" s="25">
        <v>7</v>
      </c>
      <c r="AF34" s="25">
        <v>1</v>
      </c>
      <c r="AG34" s="26"/>
      <c r="AH34" s="25">
        <v>1</v>
      </c>
      <c r="AI34" s="25">
        <v>4</v>
      </c>
      <c r="AJ34" s="25"/>
      <c r="AK34" s="25"/>
      <c r="AL34" s="25">
        <v>2</v>
      </c>
      <c r="AM34" s="25"/>
    </row>
    <row r="35" spans="1:39" ht="13.5">
      <c r="A35" s="25" t="s">
        <v>21</v>
      </c>
      <c r="B35" s="25">
        <v>1</v>
      </c>
      <c r="C35" s="26">
        <v>1</v>
      </c>
      <c r="D35" s="25"/>
      <c r="E35" s="25"/>
      <c r="F35" s="25"/>
      <c r="G35" s="25"/>
      <c r="H35" s="25"/>
      <c r="I35" s="25"/>
      <c r="J35" s="25"/>
      <c r="K35" s="25">
        <v>1</v>
      </c>
      <c r="L35" s="25"/>
      <c r="M35" s="25"/>
      <c r="N35" s="25"/>
      <c r="O35" s="25"/>
      <c r="P35" s="25"/>
      <c r="Q35" s="25"/>
      <c r="R35" s="25"/>
      <c r="S35" s="25"/>
      <c r="T35" s="6"/>
      <c r="U35" s="25" t="s">
        <v>21</v>
      </c>
      <c r="V35" s="25"/>
      <c r="W35" s="26"/>
      <c r="X35" s="25"/>
      <c r="Y35" s="25"/>
      <c r="Z35" s="25"/>
      <c r="AA35" s="25"/>
      <c r="AB35" s="25"/>
      <c r="AC35" s="25"/>
      <c r="AD35" s="25"/>
      <c r="AE35" s="25">
        <v>1</v>
      </c>
      <c r="AF35" s="25">
        <v>1</v>
      </c>
      <c r="AG35" s="25"/>
      <c r="AH35" s="25"/>
      <c r="AI35" s="25">
        <v>1</v>
      </c>
      <c r="AJ35" s="25"/>
      <c r="AK35" s="25"/>
      <c r="AL35" s="25"/>
      <c r="AM35" s="25"/>
    </row>
    <row r="36" spans="1:39" ht="13.5">
      <c r="A36" s="25" t="s">
        <v>66</v>
      </c>
      <c r="B36" s="25"/>
      <c r="C36" s="26"/>
      <c r="D36" s="25"/>
      <c r="E36" s="25"/>
      <c r="F36" s="25"/>
      <c r="G36" s="25"/>
      <c r="H36" s="25"/>
      <c r="I36" s="25"/>
      <c r="J36" s="25"/>
      <c r="K36" s="25">
        <v>1</v>
      </c>
      <c r="L36" s="25"/>
      <c r="M36" s="25"/>
      <c r="N36" s="25"/>
      <c r="O36" s="25"/>
      <c r="P36" s="25"/>
      <c r="Q36" s="25"/>
      <c r="R36" s="25"/>
      <c r="S36" s="25"/>
      <c r="T36" s="6"/>
      <c r="U36" s="25" t="s">
        <v>33</v>
      </c>
      <c r="V36" s="25"/>
      <c r="W36" s="26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ht="13.5">
      <c r="A37" s="25" t="s">
        <v>23</v>
      </c>
      <c r="B37" s="25">
        <f aca="true" t="shared" si="9" ref="B37:P37">SUM(B31:B36)</f>
        <v>21</v>
      </c>
      <c r="C37" s="25">
        <f t="shared" si="9"/>
        <v>21</v>
      </c>
      <c r="D37" s="25">
        <f t="shared" si="9"/>
        <v>21</v>
      </c>
      <c r="E37" s="25">
        <f t="shared" si="9"/>
        <v>21</v>
      </c>
      <c r="F37" s="25">
        <f t="shared" si="9"/>
        <v>0</v>
      </c>
      <c r="G37" s="25">
        <f t="shared" si="9"/>
        <v>21</v>
      </c>
      <c r="H37" s="25">
        <f t="shared" si="9"/>
        <v>1</v>
      </c>
      <c r="I37" s="25">
        <f t="shared" si="9"/>
        <v>20</v>
      </c>
      <c r="J37" s="25">
        <f t="shared" si="9"/>
        <v>0</v>
      </c>
      <c r="K37" s="25">
        <f t="shared" si="9"/>
        <v>21</v>
      </c>
      <c r="L37" s="25">
        <f t="shared" si="9"/>
        <v>21</v>
      </c>
      <c r="M37" s="25">
        <f t="shared" si="9"/>
        <v>1</v>
      </c>
      <c r="N37" s="25">
        <f t="shared" si="9"/>
        <v>21</v>
      </c>
      <c r="O37" s="25">
        <f t="shared" si="9"/>
        <v>20</v>
      </c>
      <c r="P37" s="25">
        <f t="shared" si="9"/>
        <v>1</v>
      </c>
      <c r="Q37" s="25">
        <f>SUM(Q31:Q36)</f>
        <v>21</v>
      </c>
      <c r="R37" s="25">
        <f>SUM(R31:R36)</f>
        <v>20</v>
      </c>
      <c r="S37" s="25">
        <f>SUM(S31:S36)</f>
        <v>1</v>
      </c>
      <c r="T37" s="6"/>
      <c r="U37" s="25" t="s">
        <v>23</v>
      </c>
      <c r="V37" s="25">
        <f aca="true" t="shared" si="10" ref="V37:AM37">SUM(V31:V36)</f>
        <v>21</v>
      </c>
      <c r="W37" s="25">
        <f t="shared" si="10"/>
        <v>21</v>
      </c>
      <c r="X37" s="25">
        <f t="shared" si="10"/>
        <v>22</v>
      </c>
      <c r="Y37" s="25">
        <f t="shared" si="10"/>
        <v>21</v>
      </c>
      <c r="Z37" s="25">
        <f t="shared" si="10"/>
        <v>0</v>
      </c>
      <c r="AA37" s="25">
        <f t="shared" si="10"/>
        <v>21</v>
      </c>
      <c r="AB37" s="25">
        <f t="shared" si="10"/>
        <v>0</v>
      </c>
      <c r="AC37" s="25">
        <f t="shared" si="10"/>
        <v>21</v>
      </c>
      <c r="AD37" s="25">
        <f t="shared" si="10"/>
        <v>1</v>
      </c>
      <c r="AE37" s="25">
        <f t="shared" si="10"/>
        <v>21</v>
      </c>
      <c r="AF37" s="25">
        <f t="shared" si="10"/>
        <v>20</v>
      </c>
      <c r="AG37" s="25">
        <f t="shared" si="10"/>
        <v>2</v>
      </c>
      <c r="AH37" s="25">
        <f t="shared" si="10"/>
        <v>21</v>
      </c>
      <c r="AI37" s="25">
        <f t="shared" si="10"/>
        <v>29</v>
      </c>
      <c r="AJ37" s="25">
        <f t="shared" si="10"/>
        <v>1</v>
      </c>
      <c r="AK37" s="25">
        <f t="shared" si="10"/>
        <v>21</v>
      </c>
      <c r="AL37" s="25">
        <f t="shared" si="10"/>
        <v>27</v>
      </c>
      <c r="AM37" s="25">
        <f t="shared" si="10"/>
        <v>0</v>
      </c>
    </row>
    <row r="38" spans="1:20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39" ht="13.5">
      <c r="A39" s="24" t="s">
        <v>104</v>
      </c>
      <c r="B39" s="27">
        <v>1</v>
      </c>
      <c r="C39" s="27">
        <v>2</v>
      </c>
      <c r="D39" s="27">
        <v>3</v>
      </c>
      <c r="E39" s="27">
        <v>4</v>
      </c>
      <c r="F39" s="28" t="s">
        <v>67</v>
      </c>
      <c r="G39" s="27">
        <v>5</v>
      </c>
      <c r="H39" s="28" t="s">
        <v>68</v>
      </c>
      <c r="I39" s="27">
        <v>6</v>
      </c>
      <c r="J39" s="28" t="s">
        <v>69</v>
      </c>
      <c r="K39" s="27">
        <v>7</v>
      </c>
      <c r="L39" s="28" t="s">
        <v>70</v>
      </c>
      <c r="M39" s="28" t="s">
        <v>71</v>
      </c>
      <c r="N39" s="28" t="s">
        <v>72</v>
      </c>
      <c r="O39" s="28" t="s">
        <v>73</v>
      </c>
      <c r="P39" s="28" t="s">
        <v>74</v>
      </c>
      <c r="Q39" s="28" t="s">
        <v>97</v>
      </c>
      <c r="R39" s="28" t="s">
        <v>98</v>
      </c>
      <c r="S39" s="28" t="s">
        <v>99</v>
      </c>
      <c r="T39" s="6"/>
      <c r="U39" s="24"/>
      <c r="V39" s="27">
        <v>1</v>
      </c>
      <c r="W39" s="27">
        <v>2</v>
      </c>
      <c r="X39" s="27">
        <v>3</v>
      </c>
      <c r="Y39" s="27">
        <v>4</v>
      </c>
      <c r="Z39" s="28" t="s">
        <v>67</v>
      </c>
      <c r="AA39" s="27">
        <v>5</v>
      </c>
      <c r="AB39" s="28" t="s">
        <v>68</v>
      </c>
      <c r="AC39" s="27">
        <v>6</v>
      </c>
      <c r="AD39" s="28" t="s">
        <v>69</v>
      </c>
      <c r="AE39" s="27">
        <v>7</v>
      </c>
      <c r="AF39" s="28" t="s">
        <v>70</v>
      </c>
      <c r="AG39" s="28" t="s">
        <v>71</v>
      </c>
      <c r="AH39" s="28" t="s">
        <v>72</v>
      </c>
      <c r="AI39" s="28" t="s">
        <v>73</v>
      </c>
      <c r="AJ39" s="28" t="s">
        <v>74</v>
      </c>
      <c r="AK39" s="28" t="s">
        <v>97</v>
      </c>
      <c r="AL39" s="28" t="s">
        <v>98</v>
      </c>
      <c r="AM39" s="28" t="s">
        <v>99</v>
      </c>
    </row>
    <row r="40" spans="1:39" ht="13.5">
      <c r="A40" s="25" t="s">
        <v>12</v>
      </c>
      <c r="B40" s="25">
        <v>1</v>
      </c>
      <c r="C40" s="25"/>
      <c r="D40" s="25">
        <v>1</v>
      </c>
      <c r="E40" s="25">
        <v>1</v>
      </c>
      <c r="F40" s="25"/>
      <c r="G40" s="25">
        <v>1</v>
      </c>
      <c r="H40" s="25">
        <v>2</v>
      </c>
      <c r="I40" s="25">
        <v>1</v>
      </c>
      <c r="J40" s="25"/>
      <c r="K40" s="25">
        <v>3</v>
      </c>
      <c r="L40" s="25">
        <v>2</v>
      </c>
      <c r="M40" s="25"/>
      <c r="N40" s="25"/>
      <c r="O40" s="25">
        <v>4</v>
      </c>
      <c r="P40" s="25">
        <v>4</v>
      </c>
      <c r="Q40" s="25">
        <v>2</v>
      </c>
      <c r="R40" s="25">
        <v>5</v>
      </c>
      <c r="S40" s="25"/>
      <c r="T40" s="6"/>
      <c r="U40" s="25" t="s">
        <v>12</v>
      </c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  <row r="41" spans="1:39" ht="13.5">
      <c r="A41" s="25" t="s">
        <v>19</v>
      </c>
      <c r="B41" s="25">
        <v>3</v>
      </c>
      <c r="C41" s="25">
        <v>1</v>
      </c>
      <c r="D41" s="25">
        <v>4</v>
      </c>
      <c r="E41" s="25">
        <v>5</v>
      </c>
      <c r="F41" s="25">
        <v>3</v>
      </c>
      <c r="G41" s="25">
        <v>3</v>
      </c>
      <c r="H41" s="25"/>
      <c r="I41" s="25">
        <v>3</v>
      </c>
      <c r="J41" s="25"/>
      <c r="K41" s="25">
        <v>4</v>
      </c>
      <c r="L41" s="25">
        <v>4</v>
      </c>
      <c r="M41" s="25">
        <v>1</v>
      </c>
      <c r="N41" s="25">
        <v>4</v>
      </c>
      <c r="O41" s="25">
        <v>3</v>
      </c>
      <c r="P41" s="25">
        <v>3</v>
      </c>
      <c r="Q41" s="25">
        <v>3</v>
      </c>
      <c r="R41" s="25">
        <v>7</v>
      </c>
      <c r="S41" s="25"/>
      <c r="T41" s="6"/>
      <c r="U41" s="25" t="s">
        <v>19</v>
      </c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</row>
    <row r="42" spans="1:39" ht="13.5">
      <c r="A42" s="25" t="s">
        <v>14</v>
      </c>
      <c r="B42" s="25">
        <v>17</v>
      </c>
      <c r="C42" s="25">
        <v>19</v>
      </c>
      <c r="D42" s="25">
        <v>15</v>
      </c>
      <c r="E42" s="25">
        <v>13</v>
      </c>
      <c r="F42" s="25">
        <v>1</v>
      </c>
      <c r="G42" s="25">
        <v>15</v>
      </c>
      <c r="H42" s="25">
        <v>1</v>
      </c>
      <c r="I42" s="25">
        <v>15</v>
      </c>
      <c r="J42" s="25">
        <v>2</v>
      </c>
      <c r="K42" s="25">
        <v>5</v>
      </c>
      <c r="L42" s="25">
        <v>14</v>
      </c>
      <c r="M42" s="25">
        <v>1</v>
      </c>
      <c r="N42" s="25">
        <v>9</v>
      </c>
      <c r="O42" s="25">
        <v>5</v>
      </c>
      <c r="P42" s="25">
        <v>2</v>
      </c>
      <c r="Q42" s="25">
        <v>18</v>
      </c>
      <c r="R42" s="25">
        <v>3</v>
      </c>
      <c r="S42" s="25">
        <v>1</v>
      </c>
      <c r="T42" s="6"/>
      <c r="U42" s="25" t="s">
        <v>14</v>
      </c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39" ht="13.5">
      <c r="A43" s="25" t="s">
        <v>20</v>
      </c>
      <c r="B43" s="26"/>
      <c r="C43" s="25">
        <v>2</v>
      </c>
      <c r="D43" s="25">
        <v>3</v>
      </c>
      <c r="E43" s="25">
        <v>4</v>
      </c>
      <c r="F43" s="25"/>
      <c r="G43" s="25">
        <v>2</v>
      </c>
      <c r="H43" s="25"/>
      <c r="I43" s="25">
        <v>2</v>
      </c>
      <c r="J43" s="25"/>
      <c r="K43" s="25">
        <v>6</v>
      </c>
      <c r="L43" s="25"/>
      <c r="M43" s="26"/>
      <c r="N43" s="25">
        <v>4</v>
      </c>
      <c r="O43" s="25">
        <v>1</v>
      </c>
      <c r="P43" s="25"/>
      <c r="Q43" s="25"/>
      <c r="R43" s="25">
        <v>3</v>
      </c>
      <c r="S43" s="25">
        <v>1</v>
      </c>
      <c r="T43" s="6"/>
      <c r="U43" s="25" t="s">
        <v>20</v>
      </c>
      <c r="V43" s="26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6"/>
      <c r="AH43" s="25"/>
      <c r="AI43" s="25"/>
      <c r="AJ43" s="25"/>
      <c r="AK43" s="25"/>
      <c r="AL43" s="25"/>
      <c r="AM43" s="25"/>
    </row>
    <row r="44" spans="1:39" ht="13.5">
      <c r="A44" s="25" t="s">
        <v>21</v>
      </c>
      <c r="B44" s="25">
        <v>2</v>
      </c>
      <c r="C44" s="26">
        <v>1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>
        <v>2</v>
      </c>
      <c r="O44" s="25">
        <v>1</v>
      </c>
      <c r="P44" s="25"/>
      <c r="Q44" s="25"/>
      <c r="R44" s="25"/>
      <c r="S44" s="25"/>
      <c r="T44" s="6"/>
      <c r="U44" s="25" t="s">
        <v>21</v>
      </c>
      <c r="V44" s="25"/>
      <c r="W44" s="26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</row>
    <row r="45" spans="1:39" ht="13.5">
      <c r="A45" s="25" t="s">
        <v>66</v>
      </c>
      <c r="B45" s="25"/>
      <c r="C45" s="26"/>
      <c r="D45" s="25"/>
      <c r="E45" s="25"/>
      <c r="F45" s="25"/>
      <c r="G45" s="25"/>
      <c r="H45" s="25"/>
      <c r="I45" s="25"/>
      <c r="J45" s="25"/>
      <c r="K45" s="25">
        <v>3</v>
      </c>
      <c r="L45" s="25"/>
      <c r="M45" s="25"/>
      <c r="N45" s="25"/>
      <c r="O45" s="25"/>
      <c r="P45" s="25"/>
      <c r="Q45" s="25"/>
      <c r="R45" s="25"/>
      <c r="S45" s="25"/>
      <c r="U45" s="25" t="s">
        <v>33</v>
      </c>
      <c r="V45" s="25"/>
      <c r="W45" s="26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</row>
    <row r="46" spans="1:39" ht="13.5">
      <c r="A46" s="25" t="s">
        <v>23</v>
      </c>
      <c r="B46" s="25">
        <f aca="true" t="shared" si="11" ref="B46:P46">SUM(B40:B45)</f>
        <v>23</v>
      </c>
      <c r="C46" s="25">
        <f t="shared" si="11"/>
        <v>23</v>
      </c>
      <c r="D46" s="25">
        <f t="shared" si="11"/>
        <v>23</v>
      </c>
      <c r="E46" s="25">
        <f t="shared" si="11"/>
        <v>23</v>
      </c>
      <c r="F46" s="25">
        <f t="shared" si="11"/>
        <v>4</v>
      </c>
      <c r="G46" s="25">
        <f t="shared" si="11"/>
        <v>21</v>
      </c>
      <c r="H46" s="25">
        <f t="shared" si="11"/>
        <v>3</v>
      </c>
      <c r="I46" s="25">
        <f t="shared" si="11"/>
        <v>21</v>
      </c>
      <c r="J46" s="25">
        <f t="shared" si="11"/>
        <v>2</v>
      </c>
      <c r="K46" s="25">
        <f t="shared" si="11"/>
        <v>21</v>
      </c>
      <c r="L46" s="25">
        <f t="shared" si="11"/>
        <v>20</v>
      </c>
      <c r="M46" s="25">
        <f t="shared" si="11"/>
        <v>2</v>
      </c>
      <c r="N46" s="25">
        <f t="shared" si="11"/>
        <v>19</v>
      </c>
      <c r="O46" s="25">
        <f t="shared" si="11"/>
        <v>14</v>
      </c>
      <c r="P46" s="25">
        <f t="shared" si="11"/>
        <v>9</v>
      </c>
      <c r="Q46" s="25">
        <f>SUM(Q40:Q45)</f>
        <v>23</v>
      </c>
      <c r="R46" s="25">
        <f>SUM(R40:R45)</f>
        <v>18</v>
      </c>
      <c r="S46" s="25">
        <f>SUM(S40:S45)</f>
        <v>2</v>
      </c>
      <c r="U46" s="25" t="s">
        <v>23</v>
      </c>
      <c r="V46" s="25">
        <f aca="true" t="shared" si="12" ref="V46:AM46">SUM(V40:V45)</f>
        <v>0</v>
      </c>
      <c r="W46" s="25">
        <f t="shared" si="12"/>
        <v>0</v>
      </c>
      <c r="X46" s="25">
        <f t="shared" si="12"/>
        <v>0</v>
      </c>
      <c r="Y46" s="25">
        <f t="shared" si="12"/>
        <v>0</v>
      </c>
      <c r="Z46" s="25">
        <f t="shared" si="12"/>
        <v>0</v>
      </c>
      <c r="AA46" s="25">
        <f t="shared" si="12"/>
        <v>0</v>
      </c>
      <c r="AB46" s="25">
        <f t="shared" si="12"/>
        <v>0</v>
      </c>
      <c r="AC46" s="25">
        <f t="shared" si="12"/>
        <v>0</v>
      </c>
      <c r="AD46" s="25">
        <f t="shared" si="12"/>
        <v>0</v>
      </c>
      <c r="AE46" s="25">
        <f t="shared" si="12"/>
        <v>0</v>
      </c>
      <c r="AF46" s="25">
        <f t="shared" si="12"/>
        <v>0</v>
      </c>
      <c r="AG46" s="25">
        <f t="shared" si="12"/>
        <v>0</v>
      </c>
      <c r="AH46" s="25">
        <f t="shared" si="12"/>
        <v>0</v>
      </c>
      <c r="AI46" s="25">
        <f t="shared" si="12"/>
        <v>0</v>
      </c>
      <c r="AJ46" s="25">
        <f t="shared" si="12"/>
        <v>0</v>
      </c>
      <c r="AK46" s="25">
        <f t="shared" si="12"/>
        <v>0</v>
      </c>
      <c r="AL46" s="25">
        <f t="shared" si="12"/>
        <v>0</v>
      </c>
      <c r="AM46" s="25">
        <f t="shared" si="1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  <ignoredErrors>
    <ignoredError sqref="L11 N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N55"/>
  <sheetViews>
    <sheetView zoomScale="90" zoomScaleNormal="90" zoomScalePageLayoutView="0" workbookViewId="0" topLeftCell="A1">
      <selection activeCell="U11" sqref="U11:AM18"/>
    </sheetView>
  </sheetViews>
  <sheetFormatPr defaultColWidth="8.88671875" defaultRowHeight="13.5"/>
  <cols>
    <col min="1" max="1" width="15.10546875" style="0" customWidth="1"/>
    <col min="2" max="2" width="9.4453125" style="0" bestFit="1" customWidth="1"/>
    <col min="3" max="5" width="4.5546875" style="0" bestFit="1" customWidth="1"/>
    <col min="6" max="6" width="5.77734375" style="0" customWidth="1"/>
    <col min="7" max="7" width="4.5546875" style="0" bestFit="1" customWidth="1"/>
    <col min="8" max="8" width="4.4453125" style="0" bestFit="1" customWidth="1"/>
    <col min="9" max="15" width="4.5546875" style="0" bestFit="1" customWidth="1"/>
    <col min="16" max="16" width="4.77734375" style="0" customWidth="1"/>
    <col min="17" max="18" width="4.5546875" style="0" bestFit="1" customWidth="1"/>
    <col min="19" max="19" width="4.77734375" style="0" customWidth="1"/>
    <col min="20" max="20" width="3.77734375" style="0" customWidth="1"/>
    <col min="21" max="21" width="15.10546875" style="0" customWidth="1"/>
    <col min="22" max="34" width="3.5546875" style="0" bestFit="1" customWidth="1"/>
    <col min="35" max="35" width="2.88671875" style="0" customWidth="1"/>
    <col min="36" max="36" width="3.10546875" style="0" customWidth="1"/>
    <col min="37" max="38" width="4.5546875" style="0" bestFit="1" customWidth="1"/>
    <col min="39" max="39" width="4.77734375" style="0" customWidth="1"/>
  </cols>
  <sheetData>
    <row r="1" spans="1:40" ht="13.5">
      <c r="A1" t="s">
        <v>22</v>
      </c>
      <c r="AK1" s="3"/>
      <c r="AL1" s="3"/>
      <c r="AM1" s="3"/>
      <c r="AN1" s="3"/>
    </row>
    <row r="2" spans="1:40" ht="13.5">
      <c r="A2" s="24" t="s">
        <v>77</v>
      </c>
      <c r="B2" s="27">
        <v>1</v>
      </c>
      <c r="C2" s="27">
        <v>2</v>
      </c>
      <c r="D2" s="27">
        <v>3</v>
      </c>
      <c r="E2" s="27">
        <v>4</v>
      </c>
      <c r="F2" s="28" t="s">
        <v>67</v>
      </c>
      <c r="G2" s="27">
        <v>5</v>
      </c>
      <c r="H2" s="28" t="s">
        <v>68</v>
      </c>
      <c r="I2" s="27">
        <v>6</v>
      </c>
      <c r="J2" s="28" t="s">
        <v>69</v>
      </c>
      <c r="K2" s="27">
        <v>7</v>
      </c>
      <c r="L2" s="28" t="s">
        <v>70</v>
      </c>
      <c r="M2" s="28" t="s">
        <v>71</v>
      </c>
      <c r="N2" s="28" t="s">
        <v>72</v>
      </c>
      <c r="O2" s="28" t="s">
        <v>73</v>
      </c>
      <c r="P2" s="28" t="s">
        <v>74</v>
      </c>
      <c r="Q2" s="28" t="s">
        <v>97</v>
      </c>
      <c r="R2" s="28" t="s">
        <v>98</v>
      </c>
      <c r="S2" s="28" t="s">
        <v>99</v>
      </c>
      <c r="AK2" s="34"/>
      <c r="AL2" s="34"/>
      <c r="AM2" s="34"/>
      <c r="AN2" s="3"/>
    </row>
    <row r="3" spans="1:40" ht="13.5">
      <c r="A3" s="25" t="s">
        <v>12</v>
      </c>
      <c r="B3" s="25">
        <f aca="true" t="shared" si="0" ref="B3:B8">B12+B22+B31+B40+V12+V22+V31+V40+B49+V49</f>
        <v>16</v>
      </c>
      <c r="C3" s="25">
        <f aca="true" t="shared" si="1" ref="C3:S8">C12+C22+C31+C40+W12+W22+W31+W40+C49+W49</f>
        <v>4</v>
      </c>
      <c r="D3" s="25">
        <f t="shared" si="1"/>
        <v>19</v>
      </c>
      <c r="E3" s="25">
        <f t="shared" si="1"/>
        <v>22</v>
      </c>
      <c r="F3" s="25">
        <f t="shared" si="1"/>
        <v>1</v>
      </c>
      <c r="G3" s="25">
        <f t="shared" si="1"/>
        <v>21</v>
      </c>
      <c r="H3" s="25">
        <f t="shared" si="1"/>
        <v>5</v>
      </c>
      <c r="I3" s="25">
        <f t="shared" si="1"/>
        <v>17</v>
      </c>
      <c r="J3" s="25">
        <f t="shared" si="1"/>
        <v>9</v>
      </c>
      <c r="K3" s="25">
        <f t="shared" si="1"/>
        <v>23</v>
      </c>
      <c r="L3" s="25">
        <f t="shared" si="1"/>
        <v>19</v>
      </c>
      <c r="M3" s="25">
        <f t="shared" si="1"/>
        <v>7</v>
      </c>
      <c r="N3" s="25">
        <f t="shared" si="1"/>
        <v>22</v>
      </c>
      <c r="O3" s="25">
        <f t="shared" si="1"/>
        <v>45</v>
      </c>
      <c r="P3" s="25">
        <f t="shared" si="1"/>
        <v>34</v>
      </c>
      <c r="Q3" s="25">
        <f t="shared" si="1"/>
        <v>16</v>
      </c>
      <c r="R3" s="25">
        <f t="shared" si="1"/>
        <v>40</v>
      </c>
      <c r="S3" s="25">
        <f t="shared" si="1"/>
        <v>14</v>
      </c>
      <c r="AK3" s="3"/>
      <c r="AL3" s="3"/>
      <c r="AM3" s="3"/>
      <c r="AN3" s="3"/>
    </row>
    <row r="4" spans="1:40" ht="13.5">
      <c r="A4" s="25" t="s">
        <v>19</v>
      </c>
      <c r="B4" s="25">
        <f t="shared" si="0"/>
        <v>36</v>
      </c>
      <c r="C4" s="25">
        <f t="shared" si="1"/>
        <v>6</v>
      </c>
      <c r="D4" s="25">
        <f t="shared" si="1"/>
        <v>42</v>
      </c>
      <c r="E4" s="25">
        <f t="shared" si="1"/>
        <v>37</v>
      </c>
      <c r="F4" s="25">
        <f t="shared" si="1"/>
        <v>5</v>
      </c>
      <c r="G4" s="25">
        <f t="shared" si="1"/>
        <v>34</v>
      </c>
      <c r="H4" s="25">
        <f t="shared" si="1"/>
        <v>3</v>
      </c>
      <c r="I4" s="25">
        <f t="shared" si="1"/>
        <v>36</v>
      </c>
      <c r="J4" s="25">
        <f t="shared" si="1"/>
        <v>0</v>
      </c>
      <c r="K4" s="25">
        <f t="shared" si="1"/>
        <v>19</v>
      </c>
      <c r="L4" s="25">
        <f t="shared" si="1"/>
        <v>36</v>
      </c>
      <c r="M4" s="25">
        <f t="shared" si="1"/>
        <v>12</v>
      </c>
      <c r="N4" s="25">
        <f t="shared" si="1"/>
        <v>30</v>
      </c>
      <c r="O4" s="25">
        <f t="shared" si="1"/>
        <v>18</v>
      </c>
      <c r="P4" s="25">
        <f t="shared" si="1"/>
        <v>7</v>
      </c>
      <c r="Q4" s="25">
        <f t="shared" si="1"/>
        <v>44</v>
      </c>
      <c r="R4" s="25">
        <f t="shared" si="1"/>
        <v>45</v>
      </c>
      <c r="S4" s="25">
        <f>S13+S23+S32+S41+AM13+AM23+AM32+AM41+S50+AM50</f>
        <v>2</v>
      </c>
      <c r="AK4" s="3"/>
      <c r="AL4" s="3"/>
      <c r="AM4" s="3"/>
      <c r="AN4" s="3"/>
    </row>
    <row r="5" spans="1:40" ht="13.5">
      <c r="A5" s="25" t="s">
        <v>14</v>
      </c>
      <c r="B5" s="25">
        <f t="shared" si="0"/>
        <v>80</v>
      </c>
      <c r="C5" s="25">
        <f t="shared" si="1"/>
        <v>110</v>
      </c>
      <c r="D5" s="25">
        <f t="shared" si="1"/>
        <v>66</v>
      </c>
      <c r="E5" s="25">
        <f t="shared" si="1"/>
        <v>76</v>
      </c>
      <c r="F5" s="25">
        <f t="shared" si="1"/>
        <v>4</v>
      </c>
      <c r="G5" s="25">
        <f t="shared" si="1"/>
        <v>80</v>
      </c>
      <c r="H5" s="25">
        <f t="shared" si="1"/>
        <v>0</v>
      </c>
      <c r="I5" s="25">
        <f t="shared" si="1"/>
        <v>79</v>
      </c>
      <c r="J5" s="25">
        <f t="shared" si="1"/>
        <v>4</v>
      </c>
      <c r="K5" s="25">
        <f t="shared" si="1"/>
        <v>58</v>
      </c>
      <c r="L5" s="25">
        <f t="shared" si="1"/>
        <v>58</v>
      </c>
      <c r="M5" s="25">
        <f t="shared" si="1"/>
        <v>0</v>
      </c>
      <c r="N5" s="25">
        <f t="shared" si="1"/>
        <v>50</v>
      </c>
      <c r="O5" s="25">
        <f t="shared" si="1"/>
        <v>24</v>
      </c>
      <c r="P5" s="25">
        <f t="shared" si="1"/>
        <v>1</v>
      </c>
      <c r="Q5" s="25">
        <f t="shared" si="1"/>
        <v>51</v>
      </c>
      <c r="R5" s="25">
        <f t="shared" si="1"/>
        <v>13</v>
      </c>
      <c r="S5" s="25">
        <f t="shared" si="1"/>
        <v>2</v>
      </c>
      <c r="AK5" s="3"/>
      <c r="AL5" s="3"/>
      <c r="AM5" s="3"/>
      <c r="AN5" s="3"/>
    </row>
    <row r="6" spans="1:40" ht="13.5">
      <c r="A6" s="25" t="s">
        <v>20</v>
      </c>
      <c r="B6" s="25">
        <f t="shared" si="0"/>
        <v>11</v>
      </c>
      <c r="C6" s="25">
        <f t="shared" si="1"/>
        <v>18</v>
      </c>
      <c r="D6" s="25">
        <f t="shared" si="1"/>
        <v>9</v>
      </c>
      <c r="E6" s="25">
        <f t="shared" si="1"/>
        <v>8</v>
      </c>
      <c r="F6" s="25">
        <f t="shared" si="1"/>
        <v>1</v>
      </c>
      <c r="G6" s="25">
        <f t="shared" si="1"/>
        <v>7</v>
      </c>
      <c r="H6" s="25">
        <f t="shared" si="1"/>
        <v>0</v>
      </c>
      <c r="I6" s="25">
        <f t="shared" si="1"/>
        <v>10</v>
      </c>
      <c r="J6" s="25">
        <f t="shared" si="1"/>
        <v>0</v>
      </c>
      <c r="K6" s="25">
        <f t="shared" si="1"/>
        <v>39</v>
      </c>
      <c r="L6" s="25">
        <f t="shared" si="1"/>
        <v>14</v>
      </c>
      <c r="M6" s="25">
        <f t="shared" si="1"/>
        <v>0</v>
      </c>
      <c r="N6" s="25">
        <f t="shared" si="1"/>
        <v>30</v>
      </c>
      <c r="O6" s="25">
        <f t="shared" si="1"/>
        <v>5</v>
      </c>
      <c r="P6" s="25">
        <f t="shared" si="1"/>
        <v>3</v>
      </c>
      <c r="Q6" s="25">
        <f t="shared" si="1"/>
        <v>11</v>
      </c>
      <c r="R6" s="25">
        <f t="shared" si="1"/>
        <v>13</v>
      </c>
      <c r="S6" s="25">
        <f t="shared" si="1"/>
        <v>1</v>
      </c>
      <c r="AK6" s="3"/>
      <c r="AL6" s="3"/>
      <c r="AM6" s="3"/>
      <c r="AN6" s="3"/>
    </row>
    <row r="7" spans="1:40" ht="13.5">
      <c r="A7" s="25" t="s">
        <v>21</v>
      </c>
      <c r="B7" s="25">
        <f t="shared" si="0"/>
        <v>4</v>
      </c>
      <c r="C7" s="25">
        <f t="shared" si="1"/>
        <v>8</v>
      </c>
      <c r="D7" s="25">
        <f t="shared" si="1"/>
        <v>7</v>
      </c>
      <c r="E7" s="25">
        <f t="shared" si="1"/>
        <v>3</v>
      </c>
      <c r="F7" s="25">
        <f t="shared" si="1"/>
        <v>3</v>
      </c>
      <c r="G7" s="25">
        <f t="shared" si="1"/>
        <v>4</v>
      </c>
      <c r="H7" s="25">
        <f t="shared" si="1"/>
        <v>0</v>
      </c>
      <c r="I7" s="25">
        <f t="shared" si="1"/>
        <v>7</v>
      </c>
      <c r="J7" s="25">
        <f t="shared" si="1"/>
        <v>0</v>
      </c>
      <c r="K7" s="25">
        <f t="shared" si="1"/>
        <v>4</v>
      </c>
      <c r="L7" s="25">
        <f t="shared" si="1"/>
        <v>7</v>
      </c>
      <c r="M7" s="25">
        <f t="shared" si="1"/>
        <v>0</v>
      </c>
      <c r="N7" s="25">
        <f t="shared" si="1"/>
        <v>14</v>
      </c>
      <c r="O7" s="25">
        <f t="shared" si="1"/>
        <v>6</v>
      </c>
      <c r="P7" s="25">
        <f t="shared" si="1"/>
        <v>3</v>
      </c>
      <c r="Q7" s="25">
        <f t="shared" si="1"/>
        <v>6</v>
      </c>
      <c r="R7" s="25">
        <f t="shared" si="1"/>
        <v>0</v>
      </c>
      <c r="S7" s="25">
        <f t="shared" si="1"/>
        <v>0</v>
      </c>
      <c r="AK7" s="3"/>
      <c r="AL7" s="3"/>
      <c r="AM7" s="3"/>
      <c r="AN7" s="3"/>
    </row>
    <row r="8" spans="1:40" ht="13.5">
      <c r="A8" s="25" t="s">
        <v>66</v>
      </c>
      <c r="B8" s="25">
        <f t="shared" si="0"/>
        <v>0</v>
      </c>
      <c r="C8" s="25">
        <f t="shared" si="1"/>
        <v>0</v>
      </c>
      <c r="D8" s="25">
        <f t="shared" si="1"/>
        <v>0</v>
      </c>
      <c r="E8" s="25">
        <f t="shared" si="1"/>
        <v>0</v>
      </c>
      <c r="F8" s="25">
        <f t="shared" si="1"/>
        <v>2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3</v>
      </c>
      <c r="L8" s="25">
        <f t="shared" si="1"/>
        <v>0</v>
      </c>
      <c r="M8" s="25">
        <f t="shared" si="1"/>
        <v>0</v>
      </c>
      <c r="N8" s="25">
        <f t="shared" si="1"/>
        <v>0</v>
      </c>
      <c r="O8" s="25">
        <f t="shared" si="1"/>
        <v>0</v>
      </c>
      <c r="P8" s="25">
        <f t="shared" si="1"/>
        <v>0</v>
      </c>
      <c r="Q8" s="25">
        <f t="shared" si="1"/>
        <v>0</v>
      </c>
      <c r="R8" s="25">
        <f t="shared" si="1"/>
        <v>0</v>
      </c>
      <c r="S8" s="25">
        <f t="shared" si="1"/>
        <v>0</v>
      </c>
      <c r="AK8" s="3"/>
      <c r="AL8" s="3"/>
      <c r="AM8" s="3"/>
      <c r="AN8" s="3"/>
    </row>
    <row r="9" spans="1:40" ht="13.5">
      <c r="A9" s="25" t="s">
        <v>23</v>
      </c>
      <c r="B9" s="25">
        <f>SUM(B3:B8)</f>
        <v>147</v>
      </c>
      <c r="C9" s="25">
        <f aca="true" t="shared" si="2" ref="C9:P9">SUM(C3:C8)</f>
        <v>146</v>
      </c>
      <c r="D9" s="25">
        <f t="shared" si="2"/>
        <v>143</v>
      </c>
      <c r="E9" s="25">
        <f t="shared" si="2"/>
        <v>146</v>
      </c>
      <c r="F9" s="25">
        <f t="shared" si="2"/>
        <v>16</v>
      </c>
      <c r="G9" s="25">
        <f t="shared" si="2"/>
        <v>146</v>
      </c>
      <c r="H9" s="25">
        <f t="shared" si="2"/>
        <v>8</v>
      </c>
      <c r="I9" s="25">
        <f t="shared" si="2"/>
        <v>149</v>
      </c>
      <c r="J9" s="25">
        <f t="shared" si="2"/>
        <v>13</v>
      </c>
      <c r="K9" s="25">
        <f t="shared" si="2"/>
        <v>146</v>
      </c>
      <c r="L9" s="25">
        <f t="shared" si="2"/>
        <v>134</v>
      </c>
      <c r="M9" s="25">
        <f t="shared" si="2"/>
        <v>19</v>
      </c>
      <c r="N9" s="25">
        <f t="shared" si="2"/>
        <v>146</v>
      </c>
      <c r="O9" s="25">
        <f t="shared" si="2"/>
        <v>98</v>
      </c>
      <c r="P9" s="25">
        <f t="shared" si="2"/>
        <v>48</v>
      </c>
      <c r="Q9" s="25">
        <f>SUM(Q3:Q8)</f>
        <v>128</v>
      </c>
      <c r="R9" s="25">
        <f>SUM(R3:R8)</f>
        <v>111</v>
      </c>
      <c r="S9" s="25">
        <f>SUM(S3:S8)</f>
        <v>19</v>
      </c>
      <c r="AK9" s="3"/>
      <c r="AL9" s="3"/>
      <c r="AM9" s="3"/>
      <c r="AN9" s="3"/>
    </row>
    <row r="11" spans="1:39" ht="13.5">
      <c r="A11" s="24" t="s">
        <v>108</v>
      </c>
      <c r="B11" s="27">
        <v>1</v>
      </c>
      <c r="C11" s="27">
        <v>2</v>
      </c>
      <c r="D11" s="27">
        <v>3</v>
      </c>
      <c r="E11" s="27">
        <v>4</v>
      </c>
      <c r="F11" s="28" t="s">
        <v>67</v>
      </c>
      <c r="G11" s="27">
        <v>5</v>
      </c>
      <c r="H11" s="28" t="s">
        <v>68</v>
      </c>
      <c r="I11" s="27">
        <v>6</v>
      </c>
      <c r="J11" s="28" t="s">
        <v>69</v>
      </c>
      <c r="K11" s="27">
        <v>7</v>
      </c>
      <c r="L11" s="28" t="s">
        <v>70</v>
      </c>
      <c r="M11" s="28" t="s">
        <v>71</v>
      </c>
      <c r="N11" s="28" t="s">
        <v>72</v>
      </c>
      <c r="O11" s="28" t="s">
        <v>73</v>
      </c>
      <c r="P11" s="28" t="s">
        <v>74</v>
      </c>
      <c r="Q11" s="28" t="s">
        <v>97</v>
      </c>
      <c r="R11" s="28" t="s">
        <v>98</v>
      </c>
      <c r="S11" s="28" t="s">
        <v>99</v>
      </c>
      <c r="T11" s="6"/>
      <c r="U11" s="24" t="s">
        <v>114</v>
      </c>
      <c r="V11" s="27">
        <v>1</v>
      </c>
      <c r="W11" s="27">
        <v>2</v>
      </c>
      <c r="X11" s="27">
        <v>3</v>
      </c>
      <c r="Y11" s="27">
        <v>4</v>
      </c>
      <c r="Z11" s="28" t="s">
        <v>67</v>
      </c>
      <c r="AA11" s="27">
        <v>5</v>
      </c>
      <c r="AB11" s="28" t="s">
        <v>68</v>
      </c>
      <c r="AC11" s="27">
        <v>6</v>
      </c>
      <c r="AD11" s="28" t="s">
        <v>69</v>
      </c>
      <c r="AE11" s="27">
        <v>7</v>
      </c>
      <c r="AF11" s="28" t="s">
        <v>70</v>
      </c>
      <c r="AG11" s="28" t="s">
        <v>71</v>
      </c>
      <c r="AH11" s="28" t="s">
        <v>72</v>
      </c>
      <c r="AI11" s="28" t="s">
        <v>73</v>
      </c>
      <c r="AJ11" s="28" t="s">
        <v>74</v>
      </c>
      <c r="AK11" s="28" t="s">
        <v>97</v>
      </c>
      <c r="AL11" s="28" t="s">
        <v>98</v>
      </c>
      <c r="AM11" s="28" t="s">
        <v>99</v>
      </c>
    </row>
    <row r="12" spans="1:39" ht="13.5">
      <c r="A12" s="25" t="s">
        <v>12</v>
      </c>
      <c r="B12" s="25"/>
      <c r="C12" s="25"/>
      <c r="D12" s="25">
        <v>1</v>
      </c>
      <c r="E12" s="25">
        <v>1</v>
      </c>
      <c r="F12" s="25"/>
      <c r="G12" s="25">
        <v>1</v>
      </c>
      <c r="H12" s="25">
        <v>1</v>
      </c>
      <c r="I12" s="25">
        <v>1</v>
      </c>
      <c r="J12" s="25"/>
      <c r="K12" s="25">
        <v>4</v>
      </c>
      <c r="L12" s="25">
        <v>3</v>
      </c>
      <c r="M12" s="25"/>
      <c r="N12" s="25">
        <v>1</v>
      </c>
      <c r="O12" s="25">
        <v>2</v>
      </c>
      <c r="P12" s="25">
        <v>3</v>
      </c>
      <c r="Q12" s="25">
        <v>2</v>
      </c>
      <c r="R12" s="25">
        <v>6</v>
      </c>
      <c r="S12" s="25"/>
      <c r="T12" s="6"/>
      <c r="U12" s="25" t="s">
        <v>12</v>
      </c>
      <c r="V12" s="25"/>
      <c r="W12" s="25"/>
      <c r="X12" s="25">
        <v>2</v>
      </c>
      <c r="Y12" s="25">
        <v>3</v>
      </c>
      <c r="Z12" s="25"/>
      <c r="AA12" s="25">
        <v>2</v>
      </c>
      <c r="AB12" s="25"/>
      <c r="AC12" s="25"/>
      <c r="AD12" s="25">
        <v>1</v>
      </c>
      <c r="AE12" s="25">
        <v>1</v>
      </c>
      <c r="AF12" s="25">
        <v>2</v>
      </c>
      <c r="AG12" s="25"/>
      <c r="AH12" s="25">
        <v>3</v>
      </c>
      <c r="AI12" s="25">
        <v>10</v>
      </c>
      <c r="AJ12" s="25"/>
      <c r="AK12" s="25">
        <v>3</v>
      </c>
      <c r="AL12" s="25">
        <v>6</v>
      </c>
      <c r="AM12" s="25"/>
    </row>
    <row r="13" spans="1:39" ht="13.5">
      <c r="A13" s="25" t="s">
        <v>19</v>
      </c>
      <c r="B13" s="25">
        <v>5</v>
      </c>
      <c r="C13" s="25"/>
      <c r="D13" s="25">
        <v>7</v>
      </c>
      <c r="E13" s="25">
        <v>9</v>
      </c>
      <c r="F13" s="25"/>
      <c r="G13" s="25">
        <v>6</v>
      </c>
      <c r="H13" s="25"/>
      <c r="I13" s="25">
        <v>7</v>
      </c>
      <c r="J13" s="25"/>
      <c r="K13" s="25">
        <v>1</v>
      </c>
      <c r="L13" s="25">
        <v>8</v>
      </c>
      <c r="M13" s="25"/>
      <c r="N13" s="25">
        <v>5</v>
      </c>
      <c r="O13" s="25">
        <v>3</v>
      </c>
      <c r="P13" s="25">
        <v>1</v>
      </c>
      <c r="Q13" s="25">
        <v>4</v>
      </c>
      <c r="R13" s="25">
        <v>9</v>
      </c>
      <c r="S13" s="25">
        <v>1</v>
      </c>
      <c r="T13" s="6"/>
      <c r="U13" s="25" t="s">
        <v>19</v>
      </c>
      <c r="V13" s="25">
        <v>10</v>
      </c>
      <c r="W13" s="25"/>
      <c r="X13" s="25">
        <v>10</v>
      </c>
      <c r="Y13" s="25">
        <v>9</v>
      </c>
      <c r="Z13" s="25"/>
      <c r="AA13" s="25">
        <v>11</v>
      </c>
      <c r="AB13" s="25"/>
      <c r="AC13" s="25">
        <v>12</v>
      </c>
      <c r="AD13" s="25"/>
      <c r="AE13" s="25">
        <v>7</v>
      </c>
      <c r="AF13" s="25">
        <v>9</v>
      </c>
      <c r="AG13" s="25">
        <v>1</v>
      </c>
      <c r="AH13" s="25">
        <v>11</v>
      </c>
      <c r="AI13" s="25"/>
      <c r="AJ13" s="25"/>
      <c r="AK13" s="25">
        <v>14</v>
      </c>
      <c r="AL13" s="25">
        <v>14</v>
      </c>
      <c r="AM13" s="25"/>
    </row>
    <row r="14" spans="1:39" ht="13.5">
      <c r="A14" s="25" t="s">
        <v>14</v>
      </c>
      <c r="B14" s="25">
        <v>11</v>
      </c>
      <c r="C14" s="25">
        <v>17</v>
      </c>
      <c r="D14" s="25">
        <v>9</v>
      </c>
      <c r="E14" s="25">
        <v>9</v>
      </c>
      <c r="F14" s="25">
        <v>1</v>
      </c>
      <c r="G14" s="25">
        <v>12</v>
      </c>
      <c r="H14" s="25"/>
      <c r="I14" s="25">
        <v>12</v>
      </c>
      <c r="J14" s="25"/>
      <c r="K14" s="25">
        <v>10</v>
      </c>
      <c r="L14" s="25">
        <v>9</v>
      </c>
      <c r="M14" s="25"/>
      <c r="N14" s="25">
        <v>9</v>
      </c>
      <c r="O14" s="25">
        <v>5</v>
      </c>
      <c r="P14" s="25"/>
      <c r="Q14" s="25">
        <v>13</v>
      </c>
      <c r="R14" s="25">
        <v>1</v>
      </c>
      <c r="S14" s="25"/>
      <c r="T14" s="6"/>
      <c r="U14" s="25" t="s">
        <v>14</v>
      </c>
      <c r="V14" s="25">
        <v>14</v>
      </c>
      <c r="W14" s="25">
        <v>24</v>
      </c>
      <c r="X14" s="25">
        <v>12</v>
      </c>
      <c r="Y14" s="25">
        <v>12</v>
      </c>
      <c r="Z14" s="25"/>
      <c r="AA14" s="25">
        <v>11</v>
      </c>
      <c r="AB14" s="25"/>
      <c r="AC14" s="25">
        <v>11</v>
      </c>
      <c r="AD14" s="25"/>
      <c r="AE14" s="25">
        <v>10</v>
      </c>
      <c r="AF14" s="25"/>
      <c r="AG14" s="25"/>
      <c r="AH14" s="25">
        <v>10</v>
      </c>
      <c r="AI14" s="25">
        <v>8</v>
      </c>
      <c r="AJ14" s="25"/>
      <c r="AK14" s="25">
        <v>7</v>
      </c>
      <c r="AL14" s="25">
        <v>3</v>
      </c>
      <c r="AM14" s="25"/>
    </row>
    <row r="15" spans="1:39" ht="13.5">
      <c r="A15" s="25" t="s">
        <v>20</v>
      </c>
      <c r="B15" s="26">
        <v>3</v>
      </c>
      <c r="C15" s="25">
        <v>1</v>
      </c>
      <c r="D15" s="25">
        <v>2</v>
      </c>
      <c r="E15" s="25">
        <v>1</v>
      </c>
      <c r="F15" s="25"/>
      <c r="G15" s="25">
        <v>1</v>
      </c>
      <c r="H15" s="25"/>
      <c r="I15" s="25"/>
      <c r="J15" s="25"/>
      <c r="K15" s="25">
        <v>5</v>
      </c>
      <c r="L15" s="25"/>
      <c r="M15" s="26"/>
      <c r="N15" s="25">
        <v>2</v>
      </c>
      <c r="O15" s="25">
        <v>2</v>
      </c>
      <c r="P15" s="25"/>
      <c r="Q15" s="25">
        <v>1</v>
      </c>
      <c r="R15" s="25">
        <v>3</v>
      </c>
      <c r="S15" s="25"/>
      <c r="T15" s="6"/>
      <c r="U15" s="25" t="s">
        <v>20</v>
      </c>
      <c r="V15" s="26"/>
      <c r="W15" s="25"/>
      <c r="X15" s="25"/>
      <c r="Y15" s="25"/>
      <c r="Z15" s="25"/>
      <c r="AA15" s="25"/>
      <c r="AB15" s="25"/>
      <c r="AC15" s="25">
        <v>1</v>
      </c>
      <c r="AD15" s="25"/>
      <c r="AE15" s="25">
        <v>5</v>
      </c>
      <c r="AF15" s="25">
        <v>1</v>
      </c>
      <c r="AG15" s="26"/>
      <c r="AH15" s="25"/>
      <c r="AI15" s="25">
        <v>2</v>
      </c>
      <c r="AJ15" s="25"/>
      <c r="AK15" s="25"/>
      <c r="AL15" s="25">
        <v>1</v>
      </c>
      <c r="AM15" s="25"/>
    </row>
    <row r="16" spans="1:39" ht="13.5">
      <c r="A16" s="25" t="s">
        <v>21</v>
      </c>
      <c r="B16" s="25">
        <v>1</v>
      </c>
      <c r="C16" s="26">
        <v>2</v>
      </c>
      <c r="D16" s="25">
        <v>1</v>
      </c>
      <c r="E16" s="25"/>
      <c r="F16" s="25"/>
      <c r="G16" s="25"/>
      <c r="H16" s="25"/>
      <c r="I16" s="25"/>
      <c r="J16" s="25"/>
      <c r="K16" s="25"/>
      <c r="L16" s="25"/>
      <c r="M16" s="25"/>
      <c r="N16" s="25">
        <v>3</v>
      </c>
      <c r="O16" s="25">
        <v>3</v>
      </c>
      <c r="P16" s="25"/>
      <c r="Q16" s="25"/>
      <c r="R16" s="25"/>
      <c r="S16" s="25"/>
      <c r="T16" s="6"/>
      <c r="U16" s="25" t="s">
        <v>21</v>
      </c>
      <c r="V16" s="25"/>
      <c r="W16" s="26"/>
      <c r="X16" s="25"/>
      <c r="Y16" s="25"/>
      <c r="Z16" s="25"/>
      <c r="AA16" s="25"/>
      <c r="AB16" s="25"/>
      <c r="AC16" s="25"/>
      <c r="AD16" s="25"/>
      <c r="AE16" s="25">
        <v>1</v>
      </c>
      <c r="AF16" s="25"/>
      <c r="AG16" s="25"/>
      <c r="AH16" s="25"/>
      <c r="AI16" s="25">
        <v>2</v>
      </c>
      <c r="AJ16" s="25"/>
      <c r="AK16" s="25"/>
      <c r="AL16" s="25"/>
      <c r="AM16" s="25"/>
    </row>
    <row r="17" spans="1:39" ht="13.5">
      <c r="A17" s="25" t="s">
        <v>66</v>
      </c>
      <c r="B17" s="25"/>
      <c r="C17" s="26"/>
      <c r="D17" s="25"/>
      <c r="E17" s="25"/>
      <c r="F17" s="25">
        <v>1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6"/>
      <c r="U17" s="25" t="s">
        <v>66</v>
      </c>
      <c r="V17" s="25"/>
      <c r="W17" s="26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3.5">
      <c r="A18" s="25" t="s">
        <v>23</v>
      </c>
      <c r="B18" s="25">
        <f>SUM(B12:B17)</f>
        <v>20</v>
      </c>
      <c r="C18" s="25">
        <f aca="true" t="shared" si="3" ref="C18:P18">SUM(C12:C17)</f>
        <v>20</v>
      </c>
      <c r="D18" s="25">
        <f t="shared" si="3"/>
        <v>20</v>
      </c>
      <c r="E18" s="25">
        <f t="shared" si="3"/>
        <v>20</v>
      </c>
      <c r="F18" s="25">
        <f t="shared" si="3"/>
        <v>2</v>
      </c>
      <c r="G18" s="25">
        <f t="shared" si="3"/>
        <v>20</v>
      </c>
      <c r="H18" s="25">
        <f t="shared" si="3"/>
        <v>1</v>
      </c>
      <c r="I18" s="25">
        <f t="shared" si="3"/>
        <v>20</v>
      </c>
      <c r="J18" s="25">
        <f t="shared" si="3"/>
        <v>0</v>
      </c>
      <c r="K18" s="25">
        <f t="shared" si="3"/>
        <v>20</v>
      </c>
      <c r="L18" s="25">
        <f t="shared" si="3"/>
        <v>20</v>
      </c>
      <c r="M18" s="25">
        <f t="shared" si="3"/>
        <v>0</v>
      </c>
      <c r="N18" s="25">
        <f t="shared" si="3"/>
        <v>20</v>
      </c>
      <c r="O18" s="25">
        <f t="shared" si="3"/>
        <v>15</v>
      </c>
      <c r="P18" s="25">
        <f t="shared" si="3"/>
        <v>4</v>
      </c>
      <c r="Q18" s="25">
        <f>SUM(Q12:Q17)</f>
        <v>20</v>
      </c>
      <c r="R18" s="25">
        <f>SUM(R12:R17)</f>
        <v>19</v>
      </c>
      <c r="S18" s="25">
        <f>SUM(S12:S17)</f>
        <v>1</v>
      </c>
      <c r="T18" s="6"/>
      <c r="U18" s="25" t="s">
        <v>23</v>
      </c>
      <c r="V18" s="25">
        <f>SUM(V12:V17)</f>
        <v>24</v>
      </c>
      <c r="W18" s="25">
        <f aca="true" t="shared" si="4" ref="W18:AJ18">SUM(W12:W17)</f>
        <v>24</v>
      </c>
      <c r="X18" s="25">
        <f t="shared" si="4"/>
        <v>24</v>
      </c>
      <c r="Y18" s="25">
        <f t="shared" si="4"/>
        <v>24</v>
      </c>
      <c r="Z18" s="25">
        <f t="shared" si="4"/>
        <v>0</v>
      </c>
      <c r="AA18" s="25">
        <f t="shared" si="4"/>
        <v>24</v>
      </c>
      <c r="AB18" s="25">
        <f t="shared" si="4"/>
        <v>0</v>
      </c>
      <c r="AC18" s="25">
        <f t="shared" si="4"/>
        <v>24</v>
      </c>
      <c r="AD18" s="25">
        <f t="shared" si="4"/>
        <v>1</v>
      </c>
      <c r="AE18" s="25">
        <f t="shared" si="4"/>
        <v>24</v>
      </c>
      <c r="AF18" s="25">
        <f t="shared" si="4"/>
        <v>12</v>
      </c>
      <c r="AG18" s="25">
        <f t="shared" si="4"/>
        <v>1</v>
      </c>
      <c r="AH18" s="25">
        <f t="shared" si="4"/>
        <v>24</v>
      </c>
      <c r="AI18" s="25">
        <f t="shared" si="4"/>
        <v>22</v>
      </c>
      <c r="AJ18" s="25">
        <f t="shared" si="4"/>
        <v>0</v>
      </c>
      <c r="AK18" s="25">
        <f>SUM(AK12:AK17)</f>
        <v>24</v>
      </c>
      <c r="AL18" s="25">
        <f>SUM(AL12:AL17)</f>
        <v>24</v>
      </c>
      <c r="AM18" s="25">
        <f>SUM(AM12:AM17)</f>
        <v>0</v>
      </c>
    </row>
    <row r="19" spans="20:35" ht="13.5"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3"/>
      <c r="AI19" s="3"/>
    </row>
    <row r="20" spans="1:39" ht="13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3"/>
      <c r="AI20" s="3"/>
      <c r="AK20" s="6"/>
      <c r="AL20" s="6"/>
      <c r="AM20" s="6"/>
    </row>
    <row r="21" spans="1:39" ht="13.5">
      <c r="A21" s="24" t="s">
        <v>109</v>
      </c>
      <c r="B21" s="27">
        <v>1</v>
      </c>
      <c r="C21" s="27">
        <v>2</v>
      </c>
      <c r="D21" s="27">
        <v>3</v>
      </c>
      <c r="E21" s="27">
        <v>4</v>
      </c>
      <c r="F21" s="28" t="s">
        <v>67</v>
      </c>
      <c r="G21" s="27">
        <v>5</v>
      </c>
      <c r="H21" s="28" t="s">
        <v>68</v>
      </c>
      <c r="I21" s="27">
        <v>6</v>
      </c>
      <c r="J21" s="28" t="s">
        <v>69</v>
      </c>
      <c r="K21" s="27">
        <v>7</v>
      </c>
      <c r="L21" s="28" t="s">
        <v>70</v>
      </c>
      <c r="M21" s="28" t="s">
        <v>71</v>
      </c>
      <c r="N21" s="28" t="s">
        <v>72</v>
      </c>
      <c r="O21" s="28" t="s">
        <v>73</v>
      </c>
      <c r="P21" s="28" t="s">
        <v>74</v>
      </c>
      <c r="Q21" s="28" t="s">
        <v>97</v>
      </c>
      <c r="R21" s="28" t="s">
        <v>98</v>
      </c>
      <c r="S21" s="28" t="s">
        <v>99</v>
      </c>
      <c r="T21" s="6"/>
      <c r="U21" s="24" t="s">
        <v>121</v>
      </c>
      <c r="V21" s="27">
        <v>1</v>
      </c>
      <c r="W21" s="27">
        <v>2</v>
      </c>
      <c r="X21" s="27">
        <v>3</v>
      </c>
      <c r="Y21" s="27">
        <v>4</v>
      </c>
      <c r="Z21" s="28" t="s">
        <v>67</v>
      </c>
      <c r="AA21" s="27">
        <v>5</v>
      </c>
      <c r="AB21" s="28" t="s">
        <v>68</v>
      </c>
      <c r="AC21" s="27">
        <v>6</v>
      </c>
      <c r="AD21" s="28" t="s">
        <v>69</v>
      </c>
      <c r="AE21" s="27">
        <v>7</v>
      </c>
      <c r="AF21" s="28" t="s">
        <v>70</v>
      </c>
      <c r="AG21" s="28" t="s">
        <v>71</v>
      </c>
      <c r="AH21" s="28" t="s">
        <v>72</v>
      </c>
      <c r="AI21" s="28" t="s">
        <v>73</v>
      </c>
      <c r="AJ21" s="28" t="s">
        <v>74</v>
      </c>
      <c r="AK21" s="28" t="s">
        <v>97</v>
      </c>
      <c r="AL21" s="28" t="s">
        <v>98</v>
      </c>
      <c r="AM21" s="28" t="s">
        <v>99</v>
      </c>
    </row>
    <row r="22" spans="1:39" ht="13.5">
      <c r="A22" s="25" t="s">
        <v>12</v>
      </c>
      <c r="B22" s="25">
        <v>2</v>
      </c>
      <c r="C22" s="25">
        <v>1</v>
      </c>
      <c r="D22" s="25">
        <v>2</v>
      </c>
      <c r="E22" s="25">
        <v>2</v>
      </c>
      <c r="F22" s="25"/>
      <c r="G22" s="25">
        <v>2</v>
      </c>
      <c r="H22" s="25">
        <v>2</v>
      </c>
      <c r="I22" s="25">
        <v>2</v>
      </c>
      <c r="J22" s="25">
        <v>1</v>
      </c>
      <c r="K22" s="25">
        <v>3</v>
      </c>
      <c r="L22" s="25">
        <v>2</v>
      </c>
      <c r="M22" s="25">
        <v>2</v>
      </c>
      <c r="N22" s="25">
        <v>2</v>
      </c>
      <c r="O22" s="25">
        <v>7</v>
      </c>
      <c r="P22" s="25">
        <v>5</v>
      </c>
      <c r="Q22" s="25">
        <v>2</v>
      </c>
      <c r="R22" s="25">
        <v>8</v>
      </c>
      <c r="S22" s="25">
        <v>4</v>
      </c>
      <c r="T22" s="6"/>
      <c r="U22" s="25" t="s">
        <v>12</v>
      </c>
      <c r="V22" s="25">
        <v>1</v>
      </c>
      <c r="W22" s="25"/>
      <c r="X22" s="25"/>
      <c r="Y22" s="25">
        <v>1</v>
      </c>
      <c r="Z22" s="25">
        <v>1</v>
      </c>
      <c r="AA22" s="25">
        <v>1</v>
      </c>
      <c r="AB22" s="25"/>
      <c r="AC22" s="25">
        <v>3</v>
      </c>
      <c r="AD22" s="25">
        <v>4</v>
      </c>
      <c r="AE22" s="25">
        <v>2</v>
      </c>
      <c r="AF22" s="25"/>
      <c r="AG22" s="25">
        <v>3</v>
      </c>
      <c r="AH22" s="25">
        <v>1</v>
      </c>
      <c r="AI22" s="25">
        <v>3</v>
      </c>
      <c r="AJ22" s="25">
        <v>13</v>
      </c>
      <c r="AK22" s="25">
        <v>3</v>
      </c>
      <c r="AL22" s="25">
        <v>6</v>
      </c>
      <c r="AM22" s="25">
        <v>4</v>
      </c>
    </row>
    <row r="23" spans="1:39" ht="13.5">
      <c r="A23" s="25" t="s">
        <v>19</v>
      </c>
      <c r="B23" s="25">
        <v>3</v>
      </c>
      <c r="C23" s="25"/>
      <c r="D23" s="25">
        <v>5</v>
      </c>
      <c r="E23" s="25">
        <v>2</v>
      </c>
      <c r="F23" s="25">
        <v>1</v>
      </c>
      <c r="G23" s="25">
        <v>1</v>
      </c>
      <c r="H23" s="25"/>
      <c r="I23" s="25"/>
      <c r="J23" s="25"/>
      <c r="K23" s="25">
        <v>4</v>
      </c>
      <c r="L23" s="25">
        <v>4</v>
      </c>
      <c r="M23" s="25">
        <v>2</v>
      </c>
      <c r="N23" s="25">
        <v>2</v>
      </c>
      <c r="O23" s="25">
        <v>3</v>
      </c>
      <c r="P23" s="25">
        <v>3</v>
      </c>
      <c r="Q23" s="25">
        <v>8</v>
      </c>
      <c r="R23" s="25">
        <v>3</v>
      </c>
      <c r="S23" s="25"/>
      <c r="T23" s="6"/>
      <c r="U23" s="25" t="s">
        <v>19</v>
      </c>
      <c r="V23" s="25">
        <v>3</v>
      </c>
      <c r="W23" s="25">
        <v>1</v>
      </c>
      <c r="X23" s="25">
        <v>5</v>
      </c>
      <c r="Y23" s="25">
        <v>5</v>
      </c>
      <c r="Z23" s="25">
        <v>2</v>
      </c>
      <c r="AA23" s="25">
        <v>4</v>
      </c>
      <c r="AB23" s="25">
        <v>3</v>
      </c>
      <c r="AC23" s="25">
        <v>5</v>
      </c>
      <c r="AD23" s="25"/>
      <c r="AE23" s="25">
        <v>3</v>
      </c>
      <c r="AF23" s="25">
        <v>5</v>
      </c>
      <c r="AG23" s="25">
        <v>4</v>
      </c>
      <c r="AH23" s="25">
        <v>3</v>
      </c>
      <c r="AI23" s="25"/>
      <c r="AJ23" s="25">
        <v>3</v>
      </c>
      <c r="AK23" s="25">
        <v>5</v>
      </c>
      <c r="AL23" s="25">
        <v>3</v>
      </c>
      <c r="AM23" s="25">
        <v>1</v>
      </c>
    </row>
    <row r="24" spans="1:39" ht="13.5">
      <c r="A24" s="25" t="s">
        <v>14</v>
      </c>
      <c r="B24" s="25">
        <v>14</v>
      </c>
      <c r="C24" s="25">
        <v>16</v>
      </c>
      <c r="D24" s="25">
        <v>11</v>
      </c>
      <c r="E24" s="25">
        <v>15</v>
      </c>
      <c r="F24" s="25"/>
      <c r="G24" s="25">
        <v>16</v>
      </c>
      <c r="H24" s="25"/>
      <c r="I24" s="25">
        <v>16</v>
      </c>
      <c r="J24" s="25">
        <v>1</v>
      </c>
      <c r="K24" s="25">
        <v>6</v>
      </c>
      <c r="L24" s="25">
        <v>12</v>
      </c>
      <c r="M24" s="25"/>
      <c r="N24" s="25">
        <v>8</v>
      </c>
      <c r="O24" s="25">
        <v>2</v>
      </c>
      <c r="P24" s="25"/>
      <c r="Q24" s="25">
        <v>6</v>
      </c>
      <c r="R24" s="25">
        <v>3</v>
      </c>
      <c r="S24" s="25">
        <v>1</v>
      </c>
      <c r="T24" s="6"/>
      <c r="U24" s="25" t="s">
        <v>14</v>
      </c>
      <c r="V24" s="25">
        <v>11</v>
      </c>
      <c r="W24" s="25">
        <v>8</v>
      </c>
      <c r="X24" s="25">
        <v>7</v>
      </c>
      <c r="Y24" s="25">
        <v>9</v>
      </c>
      <c r="Z24" s="25">
        <v>2</v>
      </c>
      <c r="AA24" s="25">
        <v>9</v>
      </c>
      <c r="AB24" s="25"/>
      <c r="AC24" s="25">
        <v>5</v>
      </c>
      <c r="AD24" s="25">
        <v>3</v>
      </c>
      <c r="AE24" s="25">
        <v>5</v>
      </c>
      <c r="AF24" s="25">
        <v>6</v>
      </c>
      <c r="AG24" s="25"/>
      <c r="AH24" s="25">
        <v>1</v>
      </c>
      <c r="AI24" s="25">
        <v>1</v>
      </c>
      <c r="AJ24" s="25">
        <v>1</v>
      </c>
      <c r="AK24" s="25">
        <v>6</v>
      </c>
      <c r="AL24" s="25">
        <v>1</v>
      </c>
      <c r="AM24" s="25">
        <v>1</v>
      </c>
    </row>
    <row r="25" spans="1:39" ht="13.5">
      <c r="A25" s="25" t="s">
        <v>20</v>
      </c>
      <c r="B25" s="26">
        <v>1</v>
      </c>
      <c r="C25" s="25">
        <v>3</v>
      </c>
      <c r="D25" s="25">
        <v>2</v>
      </c>
      <c r="E25" s="25">
        <v>1</v>
      </c>
      <c r="F25" s="25"/>
      <c r="G25" s="25">
        <v>1</v>
      </c>
      <c r="H25" s="25"/>
      <c r="I25" s="25">
        <v>2</v>
      </c>
      <c r="J25" s="25"/>
      <c r="K25" s="25">
        <v>6</v>
      </c>
      <c r="L25" s="25">
        <v>1</v>
      </c>
      <c r="M25" s="26"/>
      <c r="N25" s="25">
        <v>8</v>
      </c>
      <c r="O25" s="25"/>
      <c r="P25" s="25"/>
      <c r="Q25" s="25">
        <v>2</v>
      </c>
      <c r="R25" s="25">
        <v>2</v>
      </c>
      <c r="S25" s="25"/>
      <c r="T25" s="6"/>
      <c r="U25" s="25" t="s">
        <v>20</v>
      </c>
      <c r="V25" s="26">
        <v>4</v>
      </c>
      <c r="W25" s="25">
        <v>7</v>
      </c>
      <c r="X25" s="25">
        <v>4</v>
      </c>
      <c r="Y25" s="25">
        <v>3</v>
      </c>
      <c r="Z25" s="25">
        <v>1</v>
      </c>
      <c r="AA25" s="25">
        <v>3</v>
      </c>
      <c r="AB25" s="25"/>
      <c r="AC25" s="25">
        <v>4</v>
      </c>
      <c r="AD25" s="25"/>
      <c r="AE25" s="25">
        <v>8</v>
      </c>
      <c r="AF25" s="25">
        <v>5</v>
      </c>
      <c r="AG25" s="26"/>
      <c r="AH25" s="25">
        <v>6</v>
      </c>
      <c r="AI25" s="25"/>
      <c r="AJ25" s="25">
        <v>3</v>
      </c>
      <c r="AK25" s="25">
        <v>2</v>
      </c>
      <c r="AL25" s="25">
        <v>4</v>
      </c>
      <c r="AM25" s="25">
        <v>1</v>
      </c>
    </row>
    <row r="26" spans="1:39" ht="13.5">
      <c r="A26" s="25" t="s">
        <v>21</v>
      </c>
      <c r="B26" s="25"/>
      <c r="C26" s="26"/>
      <c r="D26" s="25"/>
      <c r="E26" s="25"/>
      <c r="F26" s="25">
        <v>1</v>
      </c>
      <c r="G26" s="25"/>
      <c r="H26" s="25"/>
      <c r="I26" s="25"/>
      <c r="J26" s="25"/>
      <c r="K26" s="25">
        <v>1</v>
      </c>
      <c r="L26" s="25">
        <v>1</v>
      </c>
      <c r="M26" s="25"/>
      <c r="N26" s="25"/>
      <c r="O26" s="25"/>
      <c r="P26" s="25">
        <v>1</v>
      </c>
      <c r="Q26" s="25">
        <v>1</v>
      </c>
      <c r="R26" s="25"/>
      <c r="S26" s="25"/>
      <c r="T26" s="6"/>
      <c r="U26" s="25" t="s">
        <v>21</v>
      </c>
      <c r="V26" s="25">
        <v>2</v>
      </c>
      <c r="W26" s="26">
        <v>5</v>
      </c>
      <c r="X26" s="25">
        <v>5</v>
      </c>
      <c r="Y26" s="25">
        <v>3</v>
      </c>
      <c r="Z26" s="25">
        <v>2</v>
      </c>
      <c r="AA26" s="25">
        <v>4</v>
      </c>
      <c r="AB26" s="25"/>
      <c r="AC26" s="25">
        <v>7</v>
      </c>
      <c r="AD26" s="25"/>
      <c r="AE26" s="25">
        <v>1</v>
      </c>
      <c r="AF26" s="25">
        <v>5</v>
      </c>
      <c r="AG26" s="25"/>
      <c r="AH26" s="25">
        <v>10</v>
      </c>
      <c r="AI26" s="25"/>
      <c r="AJ26" s="25">
        <v>2</v>
      </c>
      <c r="AK26" s="25">
        <v>5</v>
      </c>
      <c r="AL26" s="25"/>
      <c r="AM26" s="25"/>
    </row>
    <row r="27" spans="1:39" ht="13.5">
      <c r="A27" s="25" t="s">
        <v>66</v>
      </c>
      <c r="B27" s="25"/>
      <c r="C27" s="26"/>
      <c r="D27" s="25"/>
      <c r="E27" s="25"/>
      <c r="F27" s="25">
        <v>1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6"/>
      <c r="U27" s="25" t="s">
        <v>66</v>
      </c>
      <c r="V27" s="25"/>
      <c r="W27" s="26"/>
      <c r="X27" s="25"/>
      <c r="Y27" s="25"/>
      <c r="Z27" s="25"/>
      <c r="AA27" s="25"/>
      <c r="AB27" s="25"/>
      <c r="AC27" s="25"/>
      <c r="AD27" s="25"/>
      <c r="AE27" s="25">
        <v>2</v>
      </c>
      <c r="AF27" s="25"/>
      <c r="AG27" s="25"/>
      <c r="AH27" s="25"/>
      <c r="AI27" s="25"/>
      <c r="AJ27" s="25"/>
      <c r="AK27" s="25"/>
      <c r="AL27" s="25"/>
      <c r="AM27" s="25"/>
    </row>
    <row r="28" spans="1:39" ht="13.5">
      <c r="A28" s="25" t="s">
        <v>23</v>
      </c>
      <c r="B28" s="25">
        <f>SUM(B22:B27)</f>
        <v>20</v>
      </c>
      <c r="C28" s="25">
        <f aca="true" t="shared" si="5" ref="C28:P28">SUM(C22:C27)</f>
        <v>20</v>
      </c>
      <c r="D28" s="25">
        <f t="shared" si="5"/>
        <v>20</v>
      </c>
      <c r="E28" s="25">
        <f t="shared" si="5"/>
        <v>20</v>
      </c>
      <c r="F28" s="25">
        <f t="shared" si="5"/>
        <v>3</v>
      </c>
      <c r="G28" s="25">
        <f t="shared" si="5"/>
        <v>20</v>
      </c>
      <c r="H28" s="25">
        <f t="shared" si="5"/>
        <v>2</v>
      </c>
      <c r="I28" s="25">
        <f t="shared" si="5"/>
        <v>20</v>
      </c>
      <c r="J28" s="25">
        <f t="shared" si="5"/>
        <v>2</v>
      </c>
      <c r="K28" s="25">
        <f t="shared" si="5"/>
        <v>20</v>
      </c>
      <c r="L28" s="25">
        <f t="shared" si="5"/>
        <v>20</v>
      </c>
      <c r="M28" s="25">
        <f t="shared" si="5"/>
        <v>4</v>
      </c>
      <c r="N28" s="25">
        <f t="shared" si="5"/>
        <v>20</v>
      </c>
      <c r="O28" s="25">
        <f t="shared" si="5"/>
        <v>12</v>
      </c>
      <c r="P28" s="25">
        <f t="shared" si="5"/>
        <v>9</v>
      </c>
      <c r="Q28" s="25">
        <f>SUM(Q22:Q27)</f>
        <v>19</v>
      </c>
      <c r="R28" s="25">
        <f>SUM(R22:R27)</f>
        <v>16</v>
      </c>
      <c r="S28" s="25">
        <f>SUM(S22:S27)</f>
        <v>5</v>
      </c>
      <c r="T28" s="6"/>
      <c r="U28" s="25" t="s">
        <v>23</v>
      </c>
      <c r="V28" s="25">
        <f>SUM(V22:V27)</f>
        <v>21</v>
      </c>
      <c r="W28" s="25">
        <f aca="true" t="shared" si="6" ref="W28:AJ28">SUM(W22:W27)</f>
        <v>21</v>
      </c>
      <c r="X28" s="25">
        <f t="shared" si="6"/>
        <v>21</v>
      </c>
      <c r="Y28" s="25">
        <f t="shared" si="6"/>
        <v>21</v>
      </c>
      <c r="Z28" s="25">
        <f t="shared" si="6"/>
        <v>8</v>
      </c>
      <c r="AA28" s="25">
        <f t="shared" si="6"/>
        <v>21</v>
      </c>
      <c r="AB28" s="25">
        <f t="shared" si="6"/>
        <v>3</v>
      </c>
      <c r="AC28" s="25">
        <f t="shared" si="6"/>
        <v>24</v>
      </c>
      <c r="AD28" s="25">
        <f t="shared" si="6"/>
        <v>7</v>
      </c>
      <c r="AE28" s="25">
        <f t="shared" si="6"/>
        <v>21</v>
      </c>
      <c r="AF28" s="25">
        <f t="shared" si="6"/>
        <v>21</v>
      </c>
      <c r="AG28" s="25">
        <f t="shared" si="6"/>
        <v>7</v>
      </c>
      <c r="AH28" s="25">
        <f t="shared" si="6"/>
        <v>21</v>
      </c>
      <c r="AI28" s="25">
        <f t="shared" si="6"/>
        <v>4</v>
      </c>
      <c r="AJ28" s="25">
        <f t="shared" si="6"/>
        <v>22</v>
      </c>
      <c r="AK28" s="25">
        <f>SUM(AK22:AK27)</f>
        <v>21</v>
      </c>
      <c r="AL28" s="25">
        <f>SUM(AL22:AL27)</f>
        <v>14</v>
      </c>
      <c r="AM28" s="25">
        <f>SUM(AM22:AM27)</f>
        <v>7</v>
      </c>
    </row>
    <row r="29" spans="1:39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3"/>
      <c r="AI29" s="3"/>
      <c r="AK29" s="6"/>
      <c r="AL29" s="6"/>
      <c r="AM29" s="6"/>
    </row>
    <row r="30" spans="1:39" ht="13.5">
      <c r="A30" s="24" t="s">
        <v>112</v>
      </c>
      <c r="B30" s="27">
        <v>1</v>
      </c>
      <c r="C30" s="27">
        <v>2</v>
      </c>
      <c r="D30" s="27">
        <v>3</v>
      </c>
      <c r="E30" s="27">
        <v>4</v>
      </c>
      <c r="F30" s="28" t="s">
        <v>67</v>
      </c>
      <c r="G30" s="27">
        <v>5</v>
      </c>
      <c r="H30" s="28" t="s">
        <v>68</v>
      </c>
      <c r="I30" s="27">
        <v>6</v>
      </c>
      <c r="J30" s="28" t="s">
        <v>69</v>
      </c>
      <c r="K30" s="27">
        <v>7</v>
      </c>
      <c r="L30" s="28" t="s">
        <v>70</v>
      </c>
      <c r="M30" s="28" t="s">
        <v>71</v>
      </c>
      <c r="N30" s="28" t="s">
        <v>72</v>
      </c>
      <c r="O30" s="28" t="s">
        <v>73</v>
      </c>
      <c r="P30" s="28" t="s">
        <v>74</v>
      </c>
      <c r="Q30" s="28" t="s">
        <v>97</v>
      </c>
      <c r="R30" s="28" t="s">
        <v>98</v>
      </c>
      <c r="S30" s="28" t="s">
        <v>99</v>
      </c>
      <c r="T30" s="6"/>
      <c r="U30" s="24"/>
      <c r="V30" s="27">
        <v>1</v>
      </c>
      <c r="W30" s="27">
        <v>2</v>
      </c>
      <c r="X30" s="27">
        <v>3</v>
      </c>
      <c r="Y30" s="27">
        <v>4</v>
      </c>
      <c r="Z30" s="28" t="s">
        <v>67</v>
      </c>
      <c r="AA30" s="27">
        <v>5</v>
      </c>
      <c r="AB30" s="28" t="s">
        <v>68</v>
      </c>
      <c r="AC30" s="27">
        <v>6</v>
      </c>
      <c r="AD30" s="28" t="s">
        <v>69</v>
      </c>
      <c r="AE30" s="27">
        <v>7</v>
      </c>
      <c r="AF30" s="28" t="s">
        <v>70</v>
      </c>
      <c r="AG30" s="28" t="s">
        <v>71</v>
      </c>
      <c r="AH30" s="28" t="s">
        <v>72</v>
      </c>
      <c r="AI30" s="28" t="s">
        <v>73</v>
      </c>
      <c r="AJ30" s="28" t="s">
        <v>74</v>
      </c>
      <c r="AK30" s="28" t="s">
        <v>97</v>
      </c>
      <c r="AL30" s="28" t="s">
        <v>98</v>
      </c>
      <c r="AM30" s="28" t="s">
        <v>99</v>
      </c>
    </row>
    <row r="31" spans="1:39" ht="13.5">
      <c r="A31" s="25" t="s">
        <v>12</v>
      </c>
      <c r="B31" s="25">
        <v>5</v>
      </c>
      <c r="C31" s="25"/>
      <c r="D31" s="25">
        <v>4</v>
      </c>
      <c r="E31" s="25">
        <v>4</v>
      </c>
      <c r="F31" s="25"/>
      <c r="G31" s="25">
        <v>4</v>
      </c>
      <c r="H31" s="25">
        <v>1</v>
      </c>
      <c r="I31" s="25">
        <v>5</v>
      </c>
      <c r="J31" s="25">
        <v>1</v>
      </c>
      <c r="K31" s="25">
        <v>6</v>
      </c>
      <c r="L31" s="25">
        <v>5</v>
      </c>
      <c r="M31" s="25">
        <v>2</v>
      </c>
      <c r="N31" s="25">
        <v>5</v>
      </c>
      <c r="O31" s="25">
        <v>4</v>
      </c>
      <c r="P31" s="25">
        <v>7</v>
      </c>
      <c r="Q31" s="25">
        <v>4</v>
      </c>
      <c r="R31" s="25">
        <v>8</v>
      </c>
      <c r="S31" s="25">
        <v>4</v>
      </c>
      <c r="T31" s="6"/>
      <c r="U31" s="25" t="s">
        <v>12</v>
      </c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39" ht="13.5">
      <c r="A32" s="25" t="s">
        <v>19</v>
      </c>
      <c r="B32" s="25">
        <v>5</v>
      </c>
      <c r="C32" s="25">
        <v>2</v>
      </c>
      <c r="D32" s="25">
        <v>3</v>
      </c>
      <c r="E32" s="25">
        <v>5</v>
      </c>
      <c r="F32" s="25"/>
      <c r="G32" s="25">
        <v>3</v>
      </c>
      <c r="H32" s="25"/>
      <c r="I32" s="25">
        <v>2</v>
      </c>
      <c r="J32" s="25"/>
      <c r="K32" s="25">
        <v>1</v>
      </c>
      <c r="L32" s="25">
        <v>2</v>
      </c>
      <c r="M32" s="25"/>
      <c r="N32" s="25">
        <v>3</v>
      </c>
      <c r="O32" s="25">
        <v>6</v>
      </c>
      <c r="P32" s="25"/>
      <c r="Q32" s="25">
        <v>6</v>
      </c>
      <c r="R32" s="25">
        <v>8</v>
      </c>
      <c r="S32" s="25"/>
      <c r="T32" s="6"/>
      <c r="U32" s="25" t="s">
        <v>19</v>
      </c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</row>
    <row r="33" spans="1:39" ht="13.5">
      <c r="A33" s="25" t="s">
        <v>14</v>
      </c>
      <c r="B33" s="25">
        <v>9</v>
      </c>
      <c r="C33" s="25">
        <v>17</v>
      </c>
      <c r="D33" s="25">
        <v>11</v>
      </c>
      <c r="E33" s="25">
        <v>12</v>
      </c>
      <c r="F33" s="25">
        <v>1</v>
      </c>
      <c r="G33" s="25">
        <v>14</v>
      </c>
      <c r="H33" s="25"/>
      <c r="I33" s="25">
        <v>14</v>
      </c>
      <c r="J33" s="25"/>
      <c r="K33" s="25">
        <v>6</v>
      </c>
      <c r="L33" s="25">
        <v>12</v>
      </c>
      <c r="M33" s="25"/>
      <c r="N33" s="25">
        <v>6</v>
      </c>
      <c r="O33" s="25">
        <v>2</v>
      </c>
      <c r="P33" s="25"/>
      <c r="Q33" s="25">
        <v>8</v>
      </c>
      <c r="R33" s="25">
        <v>1</v>
      </c>
      <c r="S33" s="25"/>
      <c r="T33" s="6"/>
      <c r="U33" s="25" t="s">
        <v>14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  <row r="34" spans="1:39" ht="13.5">
      <c r="A34" s="25" t="s">
        <v>20</v>
      </c>
      <c r="B34" s="26">
        <v>3</v>
      </c>
      <c r="C34" s="25">
        <v>2</v>
      </c>
      <c r="D34" s="25">
        <v>1</v>
      </c>
      <c r="E34" s="25">
        <v>1</v>
      </c>
      <c r="F34" s="25"/>
      <c r="G34" s="25">
        <v>1</v>
      </c>
      <c r="H34" s="25"/>
      <c r="I34" s="25">
        <v>1</v>
      </c>
      <c r="J34" s="25"/>
      <c r="K34" s="25">
        <v>8</v>
      </c>
      <c r="L34" s="25">
        <v>2</v>
      </c>
      <c r="M34" s="26"/>
      <c r="N34" s="25">
        <v>7</v>
      </c>
      <c r="O34" s="25">
        <v>1</v>
      </c>
      <c r="P34" s="25"/>
      <c r="Q34" s="25">
        <v>4</v>
      </c>
      <c r="R34" s="25">
        <v>1</v>
      </c>
      <c r="S34" s="25"/>
      <c r="T34" s="6"/>
      <c r="U34" s="25" t="s">
        <v>20</v>
      </c>
      <c r="V34" s="26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/>
      <c r="AH34" s="25"/>
      <c r="AI34" s="25"/>
      <c r="AJ34" s="25"/>
      <c r="AK34" s="25"/>
      <c r="AL34" s="25"/>
      <c r="AM34" s="25"/>
    </row>
    <row r="35" spans="1:39" ht="13.5">
      <c r="A35" s="25" t="s">
        <v>21</v>
      </c>
      <c r="B35" s="25"/>
      <c r="C35" s="26">
        <v>1</v>
      </c>
      <c r="D35" s="25">
        <v>1</v>
      </c>
      <c r="E35" s="25"/>
      <c r="F35" s="25"/>
      <c r="G35" s="25"/>
      <c r="H35" s="25"/>
      <c r="I35" s="25"/>
      <c r="J35" s="25"/>
      <c r="K35" s="25"/>
      <c r="L35" s="25">
        <v>1</v>
      </c>
      <c r="M35" s="25"/>
      <c r="N35" s="25">
        <v>1</v>
      </c>
      <c r="O35" s="25">
        <v>1</v>
      </c>
      <c r="P35" s="25"/>
      <c r="Q35" s="25"/>
      <c r="R35" s="25"/>
      <c r="S35" s="25"/>
      <c r="T35" s="6"/>
      <c r="U35" s="25" t="s">
        <v>21</v>
      </c>
      <c r="V35" s="25"/>
      <c r="W35" s="26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</row>
    <row r="36" spans="1:39" ht="13.5">
      <c r="A36" s="25" t="s">
        <v>66</v>
      </c>
      <c r="B36" s="25"/>
      <c r="C36" s="26"/>
      <c r="D36" s="25"/>
      <c r="E36" s="25"/>
      <c r="F36" s="25"/>
      <c r="G36" s="25"/>
      <c r="H36" s="25"/>
      <c r="I36" s="25"/>
      <c r="J36" s="25"/>
      <c r="K36" s="25">
        <v>1</v>
      </c>
      <c r="L36" s="25"/>
      <c r="M36" s="25"/>
      <c r="N36" s="25"/>
      <c r="O36" s="25"/>
      <c r="P36" s="25"/>
      <c r="Q36" s="25"/>
      <c r="R36" s="25"/>
      <c r="S36" s="25"/>
      <c r="T36" s="6"/>
      <c r="U36" s="25" t="s">
        <v>66</v>
      </c>
      <c r="V36" s="25"/>
      <c r="W36" s="26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ht="13.5">
      <c r="A37" s="25" t="s">
        <v>23</v>
      </c>
      <c r="B37" s="25">
        <f>SUM(B31:B36)</f>
        <v>22</v>
      </c>
      <c r="C37" s="25">
        <f aca="true" t="shared" si="7" ref="C37:P37">SUM(C31:C36)</f>
        <v>22</v>
      </c>
      <c r="D37" s="25">
        <f t="shared" si="7"/>
        <v>20</v>
      </c>
      <c r="E37" s="25">
        <f t="shared" si="7"/>
        <v>22</v>
      </c>
      <c r="F37" s="25">
        <f t="shared" si="7"/>
        <v>1</v>
      </c>
      <c r="G37" s="25">
        <f t="shared" si="7"/>
        <v>22</v>
      </c>
      <c r="H37" s="25">
        <f t="shared" si="7"/>
        <v>1</v>
      </c>
      <c r="I37" s="25">
        <f t="shared" si="7"/>
        <v>22</v>
      </c>
      <c r="J37" s="25">
        <f t="shared" si="7"/>
        <v>1</v>
      </c>
      <c r="K37" s="25">
        <f t="shared" si="7"/>
        <v>22</v>
      </c>
      <c r="L37" s="25">
        <f t="shared" si="7"/>
        <v>22</v>
      </c>
      <c r="M37" s="25">
        <f t="shared" si="7"/>
        <v>2</v>
      </c>
      <c r="N37" s="25">
        <f t="shared" si="7"/>
        <v>22</v>
      </c>
      <c r="O37" s="25">
        <f t="shared" si="7"/>
        <v>14</v>
      </c>
      <c r="P37" s="25">
        <f t="shared" si="7"/>
        <v>7</v>
      </c>
      <c r="Q37" s="25">
        <f>SUM(Q31:Q36)</f>
        <v>22</v>
      </c>
      <c r="R37" s="25">
        <f>SUM(R31:R36)</f>
        <v>18</v>
      </c>
      <c r="S37" s="25">
        <f>SUM(S31:S36)</f>
        <v>4</v>
      </c>
      <c r="T37" s="6"/>
      <c r="U37" s="25" t="s">
        <v>23</v>
      </c>
      <c r="V37" s="25">
        <f>SUM(V31:V36)</f>
        <v>0</v>
      </c>
      <c r="W37" s="25">
        <f aca="true" t="shared" si="8" ref="W37:AJ37">SUM(W31:W36)</f>
        <v>0</v>
      </c>
      <c r="X37" s="25">
        <f t="shared" si="8"/>
        <v>0</v>
      </c>
      <c r="Y37" s="25">
        <f t="shared" si="8"/>
        <v>0</v>
      </c>
      <c r="Z37" s="25">
        <f t="shared" si="8"/>
        <v>0</v>
      </c>
      <c r="AA37" s="25">
        <f t="shared" si="8"/>
        <v>0</v>
      </c>
      <c r="AB37" s="25">
        <f t="shared" si="8"/>
        <v>0</v>
      </c>
      <c r="AC37" s="25">
        <f t="shared" si="8"/>
        <v>0</v>
      </c>
      <c r="AD37" s="25">
        <f t="shared" si="8"/>
        <v>0</v>
      </c>
      <c r="AE37" s="25">
        <f t="shared" si="8"/>
        <v>0</v>
      </c>
      <c r="AF37" s="25">
        <f t="shared" si="8"/>
        <v>0</v>
      </c>
      <c r="AG37" s="25">
        <f t="shared" si="8"/>
        <v>0</v>
      </c>
      <c r="AH37" s="25">
        <f t="shared" si="8"/>
        <v>0</v>
      </c>
      <c r="AI37" s="25">
        <f t="shared" si="8"/>
        <v>0</v>
      </c>
      <c r="AJ37" s="25">
        <f t="shared" si="8"/>
        <v>0</v>
      </c>
      <c r="AK37" s="25">
        <f>SUM(AK31:AK36)</f>
        <v>0</v>
      </c>
      <c r="AL37" s="25">
        <f>SUM(AL31:AL36)</f>
        <v>0</v>
      </c>
      <c r="AM37" s="25">
        <f>SUM(AM31:AM36)</f>
        <v>0</v>
      </c>
    </row>
    <row r="38" spans="1:39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3"/>
      <c r="AI38" s="3"/>
      <c r="AK38" s="6"/>
      <c r="AL38" s="6"/>
      <c r="AM38" s="6"/>
    </row>
    <row r="39" spans="1:39" ht="13.5">
      <c r="A39" s="24" t="s">
        <v>110</v>
      </c>
      <c r="B39" s="27">
        <v>1</v>
      </c>
      <c r="C39" s="27">
        <v>2</v>
      </c>
      <c r="D39" s="27">
        <v>3</v>
      </c>
      <c r="E39" s="27">
        <v>4</v>
      </c>
      <c r="F39" s="28" t="s">
        <v>67</v>
      </c>
      <c r="G39" s="27">
        <v>5</v>
      </c>
      <c r="H39" s="28" t="s">
        <v>68</v>
      </c>
      <c r="I39" s="27">
        <v>6</v>
      </c>
      <c r="J39" s="28" t="s">
        <v>69</v>
      </c>
      <c r="K39" s="27">
        <v>7</v>
      </c>
      <c r="L39" s="28" t="s">
        <v>70</v>
      </c>
      <c r="M39" s="28" t="s">
        <v>71</v>
      </c>
      <c r="N39" s="28" t="s">
        <v>72</v>
      </c>
      <c r="O39" s="28" t="s">
        <v>73</v>
      </c>
      <c r="P39" s="28" t="s">
        <v>74</v>
      </c>
      <c r="Q39" s="28" t="s">
        <v>97</v>
      </c>
      <c r="R39" s="28" t="s">
        <v>98</v>
      </c>
      <c r="S39" s="28" t="s">
        <v>99</v>
      </c>
      <c r="T39" s="6"/>
      <c r="U39" s="24"/>
      <c r="V39" s="27">
        <v>1</v>
      </c>
      <c r="W39" s="27">
        <v>2</v>
      </c>
      <c r="X39" s="27">
        <v>3</v>
      </c>
      <c r="Y39" s="27">
        <v>4</v>
      </c>
      <c r="Z39" s="28" t="s">
        <v>67</v>
      </c>
      <c r="AA39" s="27">
        <v>5</v>
      </c>
      <c r="AB39" s="28" t="s">
        <v>68</v>
      </c>
      <c r="AC39" s="27">
        <v>6</v>
      </c>
      <c r="AD39" s="28" t="s">
        <v>69</v>
      </c>
      <c r="AE39" s="27">
        <v>7</v>
      </c>
      <c r="AF39" s="28" t="s">
        <v>70</v>
      </c>
      <c r="AG39" s="28" t="s">
        <v>71</v>
      </c>
      <c r="AH39" s="28" t="s">
        <v>72</v>
      </c>
      <c r="AI39" s="28" t="s">
        <v>73</v>
      </c>
      <c r="AJ39" s="28" t="s">
        <v>74</v>
      </c>
      <c r="AK39" s="28" t="s">
        <v>97</v>
      </c>
      <c r="AL39" s="28" t="s">
        <v>98</v>
      </c>
      <c r="AM39" s="28" t="s">
        <v>99</v>
      </c>
    </row>
    <row r="40" spans="1:39" ht="13.5">
      <c r="A40" s="25" t="s">
        <v>12</v>
      </c>
      <c r="B40" s="25">
        <v>3</v>
      </c>
      <c r="C40" s="25">
        <v>2</v>
      </c>
      <c r="D40" s="25">
        <v>3</v>
      </c>
      <c r="E40" s="25">
        <v>3</v>
      </c>
      <c r="F40" s="25"/>
      <c r="G40" s="25">
        <v>4</v>
      </c>
      <c r="H40" s="25">
        <v>1</v>
      </c>
      <c r="I40" s="25">
        <v>1</v>
      </c>
      <c r="J40" s="25">
        <v>2</v>
      </c>
      <c r="K40" s="25">
        <v>2</v>
      </c>
      <c r="L40" s="25">
        <v>2</v>
      </c>
      <c r="M40" s="25"/>
      <c r="N40" s="25">
        <v>2</v>
      </c>
      <c r="O40" s="25">
        <v>9</v>
      </c>
      <c r="P40" s="25">
        <v>6</v>
      </c>
      <c r="Q40" s="25">
        <v>2</v>
      </c>
      <c r="R40" s="25">
        <v>6</v>
      </c>
      <c r="S40" s="25">
        <v>2</v>
      </c>
      <c r="T40" s="6"/>
      <c r="U40" s="25" t="s">
        <v>12</v>
      </c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  <row r="41" spans="1:39" ht="13.5">
      <c r="A41" s="25" t="s">
        <v>19</v>
      </c>
      <c r="B41" s="25">
        <v>8</v>
      </c>
      <c r="C41" s="25">
        <v>1</v>
      </c>
      <c r="D41" s="25">
        <v>7</v>
      </c>
      <c r="E41" s="25">
        <v>5</v>
      </c>
      <c r="F41" s="25">
        <v>2</v>
      </c>
      <c r="G41" s="25">
        <v>5</v>
      </c>
      <c r="H41" s="25"/>
      <c r="I41" s="25">
        <v>5</v>
      </c>
      <c r="J41" s="25"/>
      <c r="K41" s="25">
        <v>1</v>
      </c>
      <c r="L41" s="25">
        <v>5</v>
      </c>
      <c r="M41" s="25">
        <v>4</v>
      </c>
      <c r="N41" s="25">
        <v>4</v>
      </c>
      <c r="O41" s="25">
        <v>3</v>
      </c>
      <c r="P41" s="25"/>
      <c r="Q41" s="25">
        <v>7</v>
      </c>
      <c r="R41" s="25">
        <v>8</v>
      </c>
      <c r="S41" s="25"/>
      <c r="T41" s="6"/>
      <c r="U41" s="25" t="s">
        <v>19</v>
      </c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</row>
    <row r="42" spans="1:39" ht="13.5">
      <c r="A42" s="25" t="s">
        <v>14</v>
      </c>
      <c r="B42" s="25">
        <v>11</v>
      </c>
      <c r="C42" s="25">
        <v>14</v>
      </c>
      <c r="D42" s="25">
        <v>11</v>
      </c>
      <c r="E42" s="25">
        <v>12</v>
      </c>
      <c r="F42" s="25"/>
      <c r="G42" s="25">
        <v>12</v>
      </c>
      <c r="H42" s="25"/>
      <c r="I42" s="25">
        <v>14</v>
      </c>
      <c r="J42" s="25"/>
      <c r="K42" s="25">
        <v>12</v>
      </c>
      <c r="L42" s="25">
        <v>11</v>
      </c>
      <c r="M42" s="25"/>
      <c r="N42" s="25">
        <v>9</v>
      </c>
      <c r="O42" s="25">
        <v>2</v>
      </c>
      <c r="P42" s="25"/>
      <c r="Q42" s="25">
        <v>11</v>
      </c>
      <c r="R42" s="25">
        <v>4</v>
      </c>
      <c r="S42" s="25"/>
      <c r="T42" s="6"/>
      <c r="U42" s="25" t="s">
        <v>14</v>
      </c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39" ht="13.5">
      <c r="A43" s="25" t="s">
        <v>20</v>
      </c>
      <c r="B43" s="26"/>
      <c r="C43" s="25">
        <v>5</v>
      </c>
      <c r="D43" s="25"/>
      <c r="E43" s="25">
        <v>2</v>
      </c>
      <c r="F43" s="25"/>
      <c r="G43" s="25">
        <v>1</v>
      </c>
      <c r="H43" s="25"/>
      <c r="I43" s="25">
        <v>2</v>
      </c>
      <c r="J43" s="25"/>
      <c r="K43" s="25">
        <v>6</v>
      </c>
      <c r="L43" s="25">
        <v>4</v>
      </c>
      <c r="M43" s="26"/>
      <c r="N43" s="25">
        <v>7</v>
      </c>
      <c r="O43" s="25"/>
      <c r="P43" s="25"/>
      <c r="Q43" s="25">
        <v>2</v>
      </c>
      <c r="R43" s="25">
        <v>2</v>
      </c>
      <c r="S43" s="25"/>
      <c r="T43" s="6"/>
      <c r="U43" s="25" t="s">
        <v>20</v>
      </c>
      <c r="V43" s="26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6"/>
      <c r="AH43" s="25"/>
      <c r="AI43" s="25"/>
      <c r="AJ43" s="25"/>
      <c r="AK43" s="25"/>
      <c r="AL43" s="25"/>
      <c r="AM43" s="25"/>
    </row>
    <row r="44" spans="1:39" ht="13.5">
      <c r="A44" s="25" t="s">
        <v>21</v>
      </c>
      <c r="B44" s="25">
        <v>1</v>
      </c>
      <c r="C44" s="26"/>
      <c r="D44" s="25"/>
      <c r="E44" s="25"/>
      <c r="F44" s="25"/>
      <c r="G44" s="25"/>
      <c r="H44" s="25"/>
      <c r="I44" s="25"/>
      <c r="J44" s="25"/>
      <c r="K44" s="25">
        <v>1</v>
      </c>
      <c r="L44" s="25"/>
      <c r="M44" s="25"/>
      <c r="N44" s="25"/>
      <c r="O44" s="25"/>
      <c r="P44" s="25"/>
      <c r="Q44" s="25"/>
      <c r="R44" s="25"/>
      <c r="S44" s="25"/>
      <c r="T44" s="6"/>
      <c r="U44" s="25" t="s">
        <v>21</v>
      </c>
      <c r="V44" s="25"/>
      <c r="W44" s="26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</row>
    <row r="45" spans="1:39" ht="13.5">
      <c r="A45" s="25" t="s">
        <v>66</v>
      </c>
      <c r="B45" s="25"/>
      <c r="C45" s="2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U45" s="25" t="s">
        <v>66</v>
      </c>
      <c r="V45" s="25"/>
      <c r="W45" s="26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</row>
    <row r="46" spans="1:39" ht="13.5">
      <c r="A46" s="25" t="s">
        <v>23</v>
      </c>
      <c r="B46" s="25">
        <f>SUM(B40:B45)</f>
        <v>23</v>
      </c>
      <c r="C46" s="25">
        <f aca="true" t="shared" si="9" ref="C46:P46">SUM(C40:C45)</f>
        <v>22</v>
      </c>
      <c r="D46" s="25">
        <f t="shared" si="9"/>
        <v>21</v>
      </c>
      <c r="E46" s="25">
        <f t="shared" si="9"/>
        <v>22</v>
      </c>
      <c r="F46" s="25">
        <f t="shared" si="9"/>
        <v>2</v>
      </c>
      <c r="G46" s="25">
        <f t="shared" si="9"/>
        <v>22</v>
      </c>
      <c r="H46" s="25">
        <f t="shared" si="9"/>
        <v>1</v>
      </c>
      <c r="I46" s="25">
        <f t="shared" si="9"/>
        <v>22</v>
      </c>
      <c r="J46" s="25">
        <f t="shared" si="9"/>
        <v>2</v>
      </c>
      <c r="K46" s="25">
        <f t="shared" si="9"/>
        <v>22</v>
      </c>
      <c r="L46" s="25">
        <f t="shared" si="9"/>
        <v>22</v>
      </c>
      <c r="M46" s="25">
        <f t="shared" si="9"/>
        <v>4</v>
      </c>
      <c r="N46" s="25">
        <f t="shared" si="9"/>
        <v>22</v>
      </c>
      <c r="O46" s="25">
        <f t="shared" si="9"/>
        <v>14</v>
      </c>
      <c r="P46" s="25">
        <f t="shared" si="9"/>
        <v>6</v>
      </c>
      <c r="Q46" s="25">
        <f>SUM(Q40:Q45)</f>
        <v>22</v>
      </c>
      <c r="R46" s="25">
        <f>SUM(R40:R45)</f>
        <v>20</v>
      </c>
      <c r="S46" s="25">
        <f>SUM(S40:S45)</f>
        <v>2</v>
      </c>
      <c r="U46" s="25" t="s">
        <v>23</v>
      </c>
      <c r="V46" s="25">
        <f>SUM(V40:V45)</f>
        <v>0</v>
      </c>
      <c r="W46" s="25">
        <f aca="true" t="shared" si="10" ref="W46:AJ46">SUM(W40:W45)</f>
        <v>0</v>
      </c>
      <c r="X46" s="25">
        <f t="shared" si="10"/>
        <v>0</v>
      </c>
      <c r="Y46" s="25">
        <f t="shared" si="10"/>
        <v>0</v>
      </c>
      <c r="Z46" s="25">
        <f t="shared" si="10"/>
        <v>0</v>
      </c>
      <c r="AA46" s="25">
        <f t="shared" si="10"/>
        <v>0</v>
      </c>
      <c r="AB46" s="25">
        <f t="shared" si="10"/>
        <v>0</v>
      </c>
      <c r="AC46" s="25">
        <f t="shared" si="10"/>
        <v>0</v>
      </c>
      <c r="AD46" s="25">
        <f t="shared" si="10"/>
        <v>0</v>
      </c>
      <c r="AE46" s="25">
        <f t="shared" si="10"/>
        <v>0</v>
      </c>
      <c r="AF46" s="25">
        <f t="shared" si="10"/>
        <v>0</v>
      </c>
      <c r="AG46" s="25">
        <f t="shared" si="10"/>
        <v>0</v>
      </c>
      <c r="AH46" s="25">
        <f t="shared" si="10"/>
        <v>0</v>
      </c>
      <c r="AI46" s="25">
        <f t="shared" si="10"/>
        <v>0</v>
      </c>
      <c r="AJ46" s="25">
        <f t="shared" si="10"/>
        <v>0</v>
      </c>
      <c r="AK46" s="25">
        <f>SUM(AK40:AK45)</f>
        <v>0</v>
      </c>
      <c r="AL46" s="25">
        <f>SUM(AL40:AL45)</f>
        <v>0</v>
      </c>
      <c r="AM46" s="25">
        <f>SUM(AM40:AM45)</f>
        <v>0</v>
      </c>
    </row>
    <row r="48" spans="1:39" ht="13.5">
      <c r="A48" s="24" t="s">
        <v>113</v>
      </c>
      <c r="B48" s="27">
        <v>1</v>
      </c>
      <c r="C48" s="27">
        <v>2</v>
      </c>
      <c r="D48" s="27">
        <v>3</v>
      </c>
      <c r="E48" s="27">
        <v>4</v>
      </c>
      <c r="F48" s="28" t="s">
        <v>67</v>
      </c>
      <c r="G48" s="27">
        <v>5</v>
      </c>
      <c r="H48" s="28" t="s">
        <v>68</v>
      </c>
      <c r="I48" s="27">
        <v>6</v>
      </c>
      <c r="J48" s="28" t="s">
        <v>69</v>
      </c>
      <c r="K48" s="27">
        <v>7</v>
      </c>
      <c r="L48" s="28" t="s">
        <v>70</v>
      </c>
      <c r="M48" s="28" t="s">
        <v>71</v>
      </c>
      <c r="N48" s="28" t="s">
        <v>72</v>
      </c>
      <c r="O48" s="28" t="s">
        <v>73</v>
      </c>
      <c r="P48" s="28" t="s">
        <v>74</v>
      </c>
      <c r="Q48" s="28" t="s">
        <v>97</v>
      </c>
      <c r="R48" s="28" t="s">
        <v>98</v>
      </c>
      <c r="S48" s="28" t="s">
        <v>99</v>
      </c>
      <c r="T48" s="6"/>
      <c r="U48" s="24"/>
      <c r="V48" s="27">
        <v>1</v>
      </c>
      <c r="W48" s="27">
        <v>2</v>
      </c>
      <c r="X48" s="27">
        <v>3</v>
      </c>
      <c r="Y48" s="27">
        <v>4</v>
      </c>
      <c r="Z48" s="28" t="s">
        <v>67</v>
      </c>
      <c r="AA48" s="27">
        <v>5</v>
      </c>
      <c r="AB48" s="28" t="s">
        <v>68</v>
      </c>
      <c r="AC48" s="27">
        <v>6</v>
      </c>
      <c r="AD48" s="28" t="s">
        <v>69</v>
      </c>
      <c r="AE48" s="27">
        <v>7</v>
      </c>
      <c r="AF48" s="28" t="s">
        <v>70</v>
      </c>
      <c r="AG48" s="28" t="s">
        <v>71</v>
      </c>
      <c r="AH48" s="28" t="s">
        <v>72</v>
      </c>
      <c r="AI48" s="28" t="s">
        <v>73</v>
      </c>
      <c r="AJ48" s="28" t="s">
        <v>74</v>
      </c>
      <c r="AK48" s="28" t="s">
        <v>97</v>
      </c>
      <c r="AL48" s="28" t="s">
        <v>98</v>
      </c>
      <c r="AM48" s="28" t="s">
        <v>99</v>
      </c>
    </row>
    <row r="49" spans="1:39" ht="13.5">
      <c r="A49" s="25" t="s">
        <v>12</v>
      </c>
      <c r="B49" s="25">
        <v>5</v>
      </c>
      <c r="C49" s="25">
        <v>1</v>
      </c>
      <c r="D49" s="25">
        <v>7</v>
      </c>
      <c r="E49" s="25">
        <v>8</v>
      </c>
      <c r="F49" s="25"/>
      <c r="G49" s="25">
        <v>7</v>
      </c>
      <c r="H49" s="25"/>
      <c r="I49" s="25">
        <v>5</v>
      </c>
      <c r="J49" s="25"/>
      <c r="K49" s="25">
        <v>5</v>
      </c>
      <c r="L49" s="25">
        <v>5</v>
      </c>
      <c r="M49" s="25"/>
      <c r="N49" s="25">
        <v>8</v>
      </c>
      <c r="O49" s="25">
        <v>10</v>
      </c>
      <c r="P49" s="25"/>
      <c r="Q49" s="25"/>
      <c r="R49" s="25"/>
      <c r="S49" s="25"/>
      <c r="T49" s="6"/>
      <c r="U49" s="25" t="s">
        <v>12</v>
      </c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</row>
    <row r="50" spans="1:39" ht="13.5">
      <c r="A50" s="25" t="s">
        <v>19</v>
      </c>
      <c r="B50" s="25">
        <v>2</v>
      </c>
      <c r="C50" s="25">
        <v>2</v>
      </c>
      <c r="D50" s="25">
        <v>5</v>
      </c>
      <c r="E50" s="25">
        <v>2</v>
      </c>
      <c r="F50" s="25"/>
      <c r="G50" s="25">
        <v>4</v>
      </c>
      <c r="H50" s="25"/>
      <c r="I50" s="25">
        <v>5</v>
      </c>
      <c r="J50" s="25"/>
      <c r="K50" s="25">
        <v>2</v>
      </c>
      <c r="L50" s="25">
        <v>3</v>
      </c>
      <c r="M50" s="25">
        <v>1</v>
      </c>
      <c r="N50" s="25">
        <v>2</v>
      </c>
      <c r="O50" s="25">
        <v>3</v>
      </c>
      <c r="P50" s="25"/>
      <c r="Q50" s="25"/>
      <c r="R50" s="25"/>
      <c r="S50" s="25"/>
      <c r="T50" s="6"/>
      <c r="U50" s="25" t="s">
        <v>19</v>
      </c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</row>
    <row r="51" spans="1:39" ht="13.5">
      <c r="A51" s="25" t="s">
        <v>14</v>
      </c>
      <c r="B51" s="25">
        <v>10</v>
      </c>
      <c r="C51" s="25">
        <v>14</v>
      </c>
      <c r="D51" s="25">
        <v>5</v>
      </c>
      <c r="E51" s="25">
        <v>7</v>
      </c>
      <c r="F51" s="25"/>
      <c r="G51" s="25">
        <v>6</v>
      </c>
      <c r="H51" s="25"/>
      <c r="I51" s="25">
        <v>7</v>
      </c>
      <c r="J51" s="25"/>
      <c r="K51" s="25">
        <v>9</v>
      </c>
      <c r="L51" s="25">
        <v>8</v>
      </c>
      <c r="M51" s="25"/>
      <c r="N51" s="25">
        <v>7</v>
      </c>
      <c r="O51" s="25">
        <v>4</v>
      </c>
      <c r="P51" s="25"/>
      <c r="Q51" s="25"/>
      <c r="R51" s="25"/>
      <c r="S51" s="25"/>
      <c r="T51" s="6"/>
      <c r="U51" s="25" t="s">
        <v>14</v>
      </c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</row>
    <row r="52" spans="1:39" ht="13.5">
      <c r="A52" s="25" t="s">
        <v>20</v>
      </c>
      <c r="B52" s="26"/>
      <c r="C52" s="25"/>
      <c r="D52" s="25"/>
      <c r="E52" s="25"/>
      <c r="F52" s="25"/>
      <c r="G52" s="25"/>
      <c r="H52" s="25"/>
      <c r="I52" s="25"/>
      <c r="J52" s="25"/>
      <c r="K52" s="25">
        <v>1</v>
      </c>
      <c r="L52" s="25">
        <v>1</v>
      </c>
      <c r="M52" s="26"/>
      <c r="N52" s="25"/>
      <c r="O52" s="25"/>
      <c r="P52" s="25"/>
      <c r="Q52" s="25"/>
      <c r="R52" s="25"/>
      <c r="S52" s="25"/>
      <c r="T52" s="6"/>
      <c r="U52" s="25" t="s">
        <v>20</v>
      </c>
      <c r="V52" s="26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6"/>
      <c r="AH52" s="25"/>
      <c r="AI52" s="25"/>
      <c r="AJ52" s="25"/>
      <c r="AK52" s="25"/>
      <c r="AL52" s="25"/>
      <c r="AM52" s="25"/>
    </row>
    <row r="53" spans="1:39" ht="13.5">
      <c r="A53" s="25" t="s">
        <v>21</v>
      </c>
      <c r="B53" s="25"/>
      <c r="C53" s="2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6"/>
      <c r="U53" s="25" t="s">
        <v>21</v>
      </c>
      <c r="V53" s="25"/>
      <c r="W53" s="26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</row>
    <row r="54" spans="1:39" ht="13.5">
      <c r="A54" s="25" t="s">
        <v>33</v>
      </c>
      <c r="B54" s="25"/>
      <c r="C54" s="2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U54" s="25" t="s">
        <v>33</v>
      </c>
      <c r="V54" s="25"/>
      <c r="W54" s="26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</row>
    <row r="55" spans="1:39" ht="13.5">
      <c r="A55" s="25" t="s">
        <v>23</v>
      </c>
      <c r="B55" s="25">
        <f>SUM(B49:B54)</f>
        <v>17</v>
      </c>
      <c r="C55" s="25">
        <f aca="true" t="shared" si="11" ref="C55:P55">SUM(C49:C54)</f>
        <v>17</v>
      </c>
      <c r="D55" s="25">
        <f t="shared" si="11"/>
        <v>17</v>
      </c>
      <c r="E55" s="25">
        <f t="shared" si="11"/>
        <v>17</v>
      </c>
      <c r="F55" s="25">
        <f t="shared" si="11"/>
        <v>0</v>
      </c>
      <c r="G55" s="25">
        <f t="shared" si="11"/>
        <v>17</v>
      </c>
      <c r="H55" s="25">
        <f t="shared" si="11"/>
        <v>0</v>
      </c>
      <c r="I55" s="25">
        <f t="shared" si="11"/>
        <v>17</v>
      </c>
      <c r="J55" s="25">
        <f t="shared" si="11"/>
        <v>0</v>
      </c>
      <c r="K55" s="25">
        <f t="shared" si="11"/>
        <v>17</v>
      </c>
      <c r="L55" s="25">
        <f t="shared" si="11"/>
        <v>17</v>
      </c>
      <c r="M55" s="25">
        <f t="shared" si="11"/>
        <v>1</v>
      </c>
      <c r="N55" s="25">
        <f t="shared" si="11"/>
        <v>17</v>
      </c>
      <c r="O55" s="25">
        <f t="shared" si="11"/>
        <v>17</v>
      </c>
      <c r="P55" s="25">
        <f t="shared" si="11"/>
        <v>0</v>
      </c>
      <c r="Q55" s="25">
        <f>SUM(Q49:Q54)</f>
        <v>0</v>
      </c>
      <c r="R55" s="25">
        <f>SUM(R49:R54)</f>
        <v>0</v>
      </c>
      <c r="S55" s="25">
        <f>SUM(S49:S54)</f>
        <v>0</v>
      </c>
      <c r="U55" s="25" t="s">
        <v>23</v>
      </c>
      <c r="V55" s="25">
        <f>SUM(V49:V54)</f>
        <v>0</v>
      </c>
      <c r="W55" s="25">
        <f aca="true" t="shared" si="12" ref="W55:AJ55">SUM(W49:W54)</f>
        <v>0</v>
      </c>
      <c r="X55" s="25">
        <f t="shared" si="12"/>
        <v>0</v>
      </c>
      <c r="Y55" s="25">
        <f t="shared" si="12"/>
        <v>0</v>
      </c>
      <c r="Z55" s="25">
        <f t="shared" si="12"/>
        <v>0</v>
      </c>
      <c r="AA55" s="25">
        <f t="shared" si="12"/>
        <v>0</v>
      </c>
      <c r="AB55" s="25">
        <f t="shared" si="12"/>
        <v>0</v>
      </c>
      <c r="AC55" s="25">
        <f t="shared" si="12"/>
        <v>0</v>
      </c>
      <c r="AD55" s="25">
        <f t="shared" si="12"/>
        <v>0</v>
      </c>
      <c r="AE55" s="25">
        <f t="shared" si="12"/>
        <v>0</v>
      </c>
      <c r="AF55" s="25">
        <f t="shared" si="12"/>
        <v>0</v>
      </c>
      <c r="AG55" s="25">
        <f t="shared" si="12"/>
        <v>0</v>
      </c>
      <c r="AH55" s="25">
        <f t="shared" si="12"/>
        <v>0</v>
      </c>
      <c r="AI55" s="25">
        <f t="shared" si="12"/>
        <v>0</v>
      </c>
      <c r="AJ55" s="25">
        <f t="shared" si="12"/>
        <v>0</v>
      </c>
      <c r="AK55" s="25">
        <f>SUM(AK49:AK54)</f>
        <v>0</v>
      </c>
      <c r="AL55" s="25">
        <f>SUM(AL49:AL54)</f>
        <v>0</v>
      </c>
      <c r="AM55" s="25">
        <f>SUM(AM49:AM54)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7"/>
  <sheetViews>
    <sheetView zoomScale="90" zoomScaleNormal="90" zoomScalePageLayoutView="0" workbookViewId="0" topLeftCell="A1">
      <selection activeCell="AM34" sqref="AM34"/>
    </sheetView>
  </sheetViews>
  <sheetFormatPr defaultColWidth="8.88671875" defaultRowHeight="13.5"/>
  <cols>
    <col min="1" max="1" width="16.21484375" style="0" customWidth="1"/>
    <col min="2" max="5" width="4.5546875" style="0" bestFit="1" customWidth="1"/>
    <col min="6" max="6" width="5.77734375" style="0" customWidth="1"/>
    <col min="7" max="7" width="4.5546875" style="0" bestFit="1" customWidth="1"/>
    <col min="8" max="8" width="4.4453125" style="0" bestFit="1" customWidth="1"/>
    <col min="9" max="15" width="4.5546875" style="0" bestFit="1" customWidth="1"/>
    <col min="16" max="16" width="4.77734375" style="0" customWidth="1"/>
    <col min="17" max="18" width="4.5546875" style="0" bestFit="1" customWidth="1"/>
    <col min="19" max="19" width="4.77734375" style="0" customWidth="1"/>
    <col min="20" max="20" width="3.77734375" style="0" customWidth="1"/>
    <col min="21" max="21" width="13.21484375" style="0" customWidth="1"/>
    <col min="22" max="34" width="3.5546875" style="0" bestFit="1" customWidth="1"/>
    <col min="35" max="35" width="2.88671875" style="0" customWidth="1"/>
    <col min="36" max="36" width="3.10546875" style="0" customWidth="1"/>
    <col min="37" max="38" width="4.5546875" style="0" bestFit="1" customWidth="1"/>
    <col min="39" max="39" width="4.77734375" style="0" customWidth="1"/>
  </cols>
  <sheetData>
    <row r="1" ht="13.5">
      <c r="A1" t="s">
        <v>22</v>
      </c>
    </row>
    <row r="2" spans="1:40" ht="13.5">
      <c r="A2" s="24" t="s">
        <v>78</v>
      </c>
      <c r="B2" s="27">
        <v>1</v>
      </c>
      <c r="C2" s="27">
        <v>2</v>
      </c>
      <c r="D2" s="27">
        <v>3</v>
      </c>
      <c r="E2" s="27">
        <v>4</v>
      </c>
      <c r="F2" s="28" t="s">
        <v>67</v>
      </c>
      <c r="G2" s="27">
        <v>5</v>
      </c>
      <c r="H2" s="28" t="s">
        <v>68</v>
      </c>
      <c r="I2" s="27">
        <v>6</v>
      </c>
      <c r="J2" s="28" t="s">
        <v>69</v>
      </c>
      <c r="K2" s="27">
        <v>7</v>
      </c>
      <c r="L2" s="28" t="s">
        <v>70</v>
      </c>
      <c r="M2" s="28" t="s">
        <v>71</v>
      </c>
      <c r="N2" s="28" t="s">
        <v>72</v>
      </c>
      <c r="O2" s="28" t="s">
        <v>73</v>
      </c>
      <c r="P2" s="28" t="s">
        <v>74</v>
      </c>
      <c r="Q2" s="28" t="s">
        <v>97</v>
      </c>
      <c r="R2" s="28" t="s">
        <v>98</v>
      </c>
      <c r="S2" s="28" t="s">
        <v>99</v>
      </c>
      <c r="AK2" s="34"/>
      <c r="AL2" s="34"/>
      <c r="AM2" s="34"/>
      <c r="AN2" s="3"/>
    </row>
    <row r="3" spans="1:40" ht="13.5">
      <c r="A3" s="25" t="s">
        <v>12</v>
      </c>
      <c r="B3" s="25">
        <f aca="true" t="shared" si="0" ref="B3:B8">B12+B22+B31+B40+V12+V22+V31+V40+B49+V49</f>
        <v>24</v>
      </c>
      <c r="C3" s="25">
        <f aca="true" t="shared" si="1" ref="C3:S8">C12+C22+C31+C40+W12+W22+W31+W40+C49+W49</f>
        <v>2</v>
      </c>
      <c r="D3" s="25">
        <f t="shared" si="1"/>
        <v>16</v>
      </c>
      <c r="E3" s="25">
        <f t="shared" si="1"/>
        <v>21</v>
      </c>
      <c r="F3" s="25">
        <f t="shared" si="1"/>
        <v>2</v>
      </c>
      <c r="G3" s="25">
        <f t="shared" si="1"/>
        <v>17</v>
      </c>
      <c r="H3" s="25">
        <f t="shared" si="1"/>
        <v>1</v>
      </c>
      <c r="I3" s="25">
        <f t="shared" si="1"/>
        <v>19</v>
      </c>
      <c r="J3" s="25">
        <f t="shared" si="1"/>
        <v>6</v>
      </c>
      <c r="K3" s="25">
        <f t="shared" si="1"/>
        <v>19</v>
      </c>
      <c r="L3" s="25">
        <f t="shared" si="1"/>
        <v>19</v>
      </c>
      <c r="M3" s="25">
        <f t="shared" si="1"/>
        <v>6</v>
      </c>
      <c r="N3" s="25">
        <f t="shared" si="1"/>
        <v>17</v>
      </c>
      <c r="O3" s="25">
        <f t="shared" si="1"/>
        <v>36</v>
      </c>
      <c r="P3" s="25">
        <f t="shared" si="1"/>
        <v>20</v>
      </c>
      <c r="Q3" s="25">
        <f t="shared" si="1"/>
        <v>41</v>
      </c>
      <c r="R3" s="25">
        <f t="shared" si="1"/>
        <v>65</v>
      </c>
      <c r="S3" s="25">
        <f t="shared" si="1"/>
        <v>10</v>
      </c>
      <c r="AK3" s="3"/>
      <c r="AL3" s="3"/>
      <c r="AM3" s="3"/>
      <c r="AN3" s="3"/>
    </row>
    <row r="4" spans="1:40" ht="13.5">
      <c r="A4" s="25" t="s">
        <v>19</v>
      </c>
      <c r="B4" s="25">
        <f t="shared" si="0"/>
        <v>40</v>
      </c>
      <c r="C4" s="25">
        <f t="shared" si="1"/>
        <v>5</v>
      </c>
      <c r="D4" s="25">
        <f t="shared" si="1"/>
        <v>39</v>
      </c>
      <c r="E4" s="25">
        <f t="shared" si="1"/>
        <v>48</v>
      </c>
      <c r="F4" s="25">
        <f t="shared" si="1"/>
        <v>5</v>
      </c>
      <c r="G4" s="25">
        <f t="shared" si="1"/>
        <v>43</v>
      </c>
      <c r="H4" s="25">
        <f t="shared" si="1"/>
        <v>3</v>
      </c>
      <c r="I4" s="25">
        <f t="shared" si="1"/>
        <v>29</v>
      </c>
      <c r="J4" s="25">
        <f t="shared" si="1"/>
        <v>0</v>
      </c>
      <c r="K4" s="25">
        <f t="shared" si="1"/>
        <v>33</v>
      </c>
      <c r="L4" s="25">
        <f t="shared" si="1"/>
        <v>32</v>
      </c>
      <c r="M4" s="25">
        <f t="shared" si="1"/>
        <v>3</v>
      </c>
      <c r="N4" s="25">
        <f t="shared" si="1"/>
        <v>48</v>
      </c>
      <c r="O4" s="25">
        <f t="shared" si="1"/>
        <v>28</v>
      </c>
      <c r="P4" s="25">
        <f t="shared" si="1"/>
        <v>7</v>
      </c>
      <c r="Q4" s="25">
        <f t="shared" si="1"/>
        <v>39</v>
      </c>
      <c r="R4" s="25">
        <f t="shared" si="1"/>
        <v>45</v>
      </c>
      <c r="S4" s="25">
        <f t="shared" si="1"/>
        <v>3</v>
      </c>
      <c r="AK4" s="3"/>
      <c r="AL4" s="3"/>
      <c r="AM4" s="3"/>
      <c r="AN4" s="3"/>
    </row>
    <row r="5" spans="1:40" ht="13.5">
      <c r="A5" s="25" t="s">
        <v>14</v>
      </c>
      <c r="B5" s="25">
        <f t="shared" si="0"/>
        <v>57</v>
      </c>
      <c r="C5" s="25">
        <f t="shared" si="1"/>
        <v>101</v>
      </c>
      <c r="D5" s="25">
        <f t="shared" si="1"/>
        <v>68</v>
      </c>
      <c r="E5" s="25">
        <f t="shared" si="1"/>
        <v>60</v>
      </c>
      <c r="F5" s="25">
        <f t="shared" si="1"/>
        <v>1</v>
      </c>
      <c r="G5" s="25">
        <f t="shared" si="1"/>
        <v>68</v>
      </c>
      <c r="H5" s="25">
        <f t="shared" si="1"/>
        <v>0</v>
      </c>
      <c r="I5" s="25">
        <f t="shared" si="1"/>
        <v>77</v>
      </c>
      <c r="J5" s="25">
        <f t="shared" si="1"/>
        <v>4</v>
      </c>
      <c r="K5" s="25">
        <f t="shared" si="1"/>
        <v>33</v>
      </c>
      <c r="L5" s="25">
        <f t="shared" si="1"/>
        <v>59</v>
      </c>
      <c r="M5" s="25">
        <f t="shared" si="1"/>
        <v>2</v>
      </c>
      <c r="N5" s="25">
        <f t="shared" si="1"/>
        <v>43</v>
      </c>
      <c r="O5" s="25">
        <f t="shared" si="1"/>
        <v>36</v>
      </c>
      <c r="P5" s="25">
        <f t="shared" si="1"/>
        <v>3</v>
      </c>
      <c r="Q5" s="25">
        <f t="shared" si="1"/>
        <v>44</v>
      </c>
      <c r="R5" s="25">
        <f t="shared" si="1"/>
        <v>14</v>
      </c>
      <c r="S5" s="25">
        <f t="shared" si="1"/>
        <v>2</v>
      </c>
      <c r="AK5" s="3"/>
      <c r="AL5" s="3"/>
      <c r="AM5" s="3"/>
      <c r="AN5" s="3"/>
    </row>
    <row r="6" spans="1:40" ht="13.5">
      <c r="A6" s="25" t="s">
        <v>20</v>
      </c>
      <c r="B6" s="25">
        <f t="shared" si="0"/>
        <v>6</v>
      </c>
      <c r="C6" s="25">
        <f t="shared" si="1"/>
        <v>17</v>
      </c>
      <c r="D6" s="25">
        <f t="shared" si="1"/>
        <v>9</v>
      </c>
      <c r="E6" s="25">
        <f t="shared" si="1"/>
        <v>5</v>
      </c>
      <c r="F6" s="25">
        <f t="shared" si="1"/>
        <v>0</v>
      </c>
      <c r="G6" s="25">
        <f t="shared" si="1"/>
        <v>4</v>
      </c>
      <c r="H6" s="25">
        <f t="shared" si="1"/>
        <v>0</v>
      </c>
      <c r="I6" s="25">
        <f t="shared" si="1"/>
        <v>4</v>
      </c>
      <c r="J6" s="25">
        <f t="shared" si="1"/>
        <v>0</v>
      </c>
      <c r="K6" s="25">
        <f t="shared" si="1"/>
        <v>41</v>
      </c>
      <c r="L6" s="25">
        <f t="shared" si="1"/>
        <v>3</v>
      </c>
      <c r="M6" s="25">
        <f t="shared" si="1"/>
        <v>0</v>
      </c>
      <c r="N6" s="25">
        <f t="shared" si="1"/>
        <v>14</v>
      </c>
      <c r="O6" s="25">
        <f t="shared" si="1"/>
        <v>4</v>
      </c>
      <c r="P6" s="25">
        <f t="shared" si="1"/>
        <v>3</v>
      </c>
      <c r="Q6" s="25">
        <f t="shared" si="1"/>
        <v>6</v>
      </c>
      <c r="R6" s="25">
        <f t="shared" si="1"/>
        <v>4</v>
      </c>
      <c r="S6" s="25">
        <f t="shared" si="1"/>
        <v>2</v>
      </c>
      <c r="AK6" s="3"/>
      <c r="AL6" s="3"/>
      <c r="AM6" s="3"/>
      <c r="AN6" s="3"/>
    </row>
    <row r="7" spans="1:40" ht="13.5">
      <c r="A7" s="25" t="s">
        <v>21</v>
      </c>
      <c r="B7" s="25">
        <f t="shared" si="0"/>
        <v>11</v>
      </c>
      <c r="C7" s="25">
        <f t="shared" si="1"/>
        <v>12</v>
      </c>
      <c r="D7" s="25">
        <f t="shared" si="1"/>
        <v>4</v>
      </c>
      <c r="E7" s="25">
        <f t="shared" si="1"/>
        <v>3</v>
      </c>
      <c r="F7" s="25">
        <f t="shared" si="1"/>
        <v>1</v>
      </c>
      <c r="G7" s="25">
        <f t="shared" si="1"/>
        <v>4</v>
      </c>
      <c r="H7" s="25">
        <f t="shared" si="1"/>
        <v>0</v>
      </c>
      <c r="I7" s="25">
        <f t="shared" si="1"/>
        <v>8</v>
      </c>
      <c r="J7" s="25">
        <f t="shared" si="1"/>
        <v>0</v>
      </c>
      <c r="K7" s="25">
        <f t="shared" si="1"/>
        <v>5</v>
      </c>
      <c r="L7" s="25">
        <f t="shared" si="1"/>
        <v>8</v>
      </c>
      <c r="M7" s="25">
        <f t="shared" si="1"/>
        <v>0</v>
      </c>
      <c r="N7" s="25">
        <f t="shared" si="1"/>
        <v>13</v>
      </c>
      <c r="O7" s="25">
        <f t="shared" si="1"/>
        <v>7</v>
      </c>
      <c r="P7" s="25">
        <f t="shared" si="1"/>
        <v>4</v>
      </c>
      <c r="Q7" s="25">
        <f t="shared" si="1"/>
        <v>6</v>
      </c>
      <c r="R7" s="25">
        <f t="shared" si="1"/>
        <v>0</v>
      </c>
      <c r="S7" s="25">
        <f t="shared" si="1"/>
        <v>0</v>
      </c>
      <c r="AK7" s="3"/>
      <c r="AL7" s="3"/>
      <c r="AM7" s="3"/>
      <c r="AN7" s="3"/>
    </row>
    <row r="8" spans="1:40" ht="13.5">
      <c r="A8" s="25" t="s">
        <v>66</v>
      </c>
      <c r="B8" s="25">
        <f t="shared" si="0"/>
        <v>0</v>
      </c>
      <c r="C8" s="25">
        <f t="shared" si="1"/>
        <v>0</v>
      </c>
      <c r="D8" s="25">
        <f t="shared" si="1"/>
        <v>0</v>
      </c>
      <c r="E8" s="25">
        <f t="shared" si="1"/>
        <v>0</v>
      </c>
      <c r="F8" s="25">
        <f t="shared" si="1"/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4</v>
      </c>
      <c r="L8" s="25">
        <f t="shared" si="1"/>
        <v>0</v>
      </c>
      <c r="M8" s="25">
        <f t="shared" si="1"/>
        <v>0</v>
      </c>
      <c r="N8" s="25">
        <f t="shared" si="1"/>
        <v>0</v>
      </c>
      <c r="O8" s="25">
        <f t="shared" si="1"/>
        <v>0</v>
      </c>
      <c r="P8" s="25">
        <f t="shared" si="1"/>
        <v>0</v>
      </c>
      <c r="Q8" s="25">
        <f t="shared" si="1"/>
        <v>0</v>
      </c>
      <c r="R8" s="25">
        <f t="shared" si="1"/>
        <v>0</v>
      </c>
      <c r="S8" s="25">
        <f t="shared" si="1"/>
        <v>0</v>
      </c>
      <c r="AK8" s="3"/>
      <c r="AL8" s="3"/>
      <c r="AM8" s="3"/>
      <c r="AN8" s="3"/>
    </row>
    <row r="9" spans="1:40" ht="13.5">
      <c r="A9" s="25" t="s">
        <v>23</v>
      </c>
      <c r="B9" s="25">
        <f>SUM(B3:B8)</f>
        <v>138</v>
      </c>
      <c r="C9" s="25">
        <f aca="true" t="shared" si="2" ref="C9:P9">SUM(C3:C8)</f>
        <v>137</v>
      </c>
      <c r="D9" s="25">
        <f t="shared" si="2"/>
        <v>136</v>
      </c>
      <c r="E9" s="25">
        <f t="shared" si="2"/>
        <v>137</v>
      </c>
      <c r="F9" s="25">
        <f t="shared" si="2"/>
        <v>9</v>
      </c>
      <c r="G9" s="25">
        <f t="shared" si="2"/>
        <v>136</v>
      </c>
      <c r="H9" s="25">
        <f t="shared" si="2"/>
        <v>4</v>
      </c>
      <c r="I9" s="25">
        <f t="shared" si="2"/>
        <v>137</v>
      </c>
      <c r="J9" s="25">
        <f t="shared" si="2"/>
        <v>10</v>
      </c>
      <c r="K9" s="25">
        <f t="shared" si="2"/>
        <v>135</v>
      </c>
      <c r="L9" s="25">
        <f t="shared" si="2"/>
        <v>121</v>
      </c>
      <c r="M9" s="25">
        <f t="shared" si="2"/>
        <v>11</v>
      </c>
      <c r="N9" s="25">
        <f t="shared" si="2"/>
        <v>135</v>
      </c>
      <c r="O9" s="25">
        <f t="shared" si="2"/>
        <v>111</v>
      </c>
      <c r="P9" s="25">
        <f t="shared" si="2"/>
        <v>37</v>
      </c>
      <c r="Q9" s="25">
        <f>SUM(Q3:Q8)</f>
        <v>136</v>
      </c>
      <c r="R9" s="25">
        <f>SUM(R3:R8)</f>
        <v>128</v>
      </c>
      <c r="S9" s="25">
        <f>SUM(S3:S8)</f>
        <v>17</v>
      </c>
      <c r="AK9" s="3"/>
      <c r="AL9" s="3"/>
      <c r="AM9" s="3"/>
      <c r="AN9" s="3"/>
    </row>
    <row r="11" spans="1:39" ht="13.5">
      <c r="A11" s="24" t="s">
        <v>116</v>
      </c>
      <c r="B11" s="27">
        <v>1</v>
      </c>
      <c r="C11" s="27">
        <v>2</v>
      </c>
      <c r="D11" s="27">
        <v>3</v>
      </c>
      <c r="E11" s="27">
        <v>4</v>
      </c>
      <c r="F11" s="28" t="s">
        <v>67</v>
      </c>
      <c r="G11" s="27">
        <v>5</v>
      </c>
      <c r="H11" s="28" t="s">
        <v>68</v>
      </c>
      <c r="I11" s="27">
        <v>6</v>
      </c>
      <c r="J11" s="28" t="s">
        <v>69</v>
      </c>
      <c r="K11" s="27">
        <v>7</v>
      </c>
      <c r="L11" s="28" t="s">
        <v>70</v>
      </c>
      <c r="M11" s="28" t="s">
        <v>71</v>
      </c>
      <c r="N11" s="28" t="s">
        <v>72</v>
      </c>
      <c r="O11" s="28" t="s">
        <v>73</v>
      </c>
      <c r="P11" s="28" t="s">
        <v>74</v>
      </c>
      <c r="Q11" s="28" t="s">
        <v>97</v>
      </c>
      <c r="R11" s="28" t="s">
        <v>98</v>
      </c>
      <c r="S11" s="28" t="s">
        <v>99</v>
      </c>
      <c r="T11" s="6"/>
      <c r="U11" s="24" t="s">
        <v>114</v>
      </c>
      <c r="V11" s="27">
        <v>1</v>
      </c>
      <c r="W11" s="27">
        <v>2</v>
      </c>
      <c r="X11" s="27">
        <v>3</v>
      </c>
      <c r="Y11" s="27">
        <v>4</v>
      </c>
      <c r="Z11" s="28" t="s">
        <v>67</v>
      </c>
      <c r="AA11" s="27">
        <v>5</v>
      </c>
      <c r="AB11" s="28" t="s">
        <v>68</v>
      </c>
      <c r="AC11" s="27">
        <v>6</v>
      </c>
      <c r="AD11" s="28" t="s">
        <v>69</v>
      </c>
      <c r="AE11" s="27">
        <v>7</v>
      </c>
      <c r="AF11" s="28" t="s">
        <v>70</v>
      </c>
      <c r="AG11" s="28" t="s">
        <v>71</v>
      </c>
      <c r="AH11" s="28" t="s">
        <v>72</v>
      </c>
      <c r="AI11" s="28" t="s">
        <v>73</v>
      </c>
      <c r="AJ11" s="28" t="s">
        <v>74</v>
      </c>
      <c r="AK11" s="28" t="s">
        <v>97</v>
      </c>
      <c r="AL11" s="28" t="s">
        <v>98</v>
      </c>
      <c r="AM11" s="28" t="s">
        <v>99</v>
      </c>
    </row>
    <row r="12" spans="1:39" ht="13.5">
      <c r="A12" s="25" t="s">
        <v>12</v>
      </c>
      <c r="B12" s="25"/>
      <c r="C12" s="25"/>
      <c r="D12" s="25"/>
      <c r="E12" s="25">
        <v>1</v>
      </c>
      <c r="F12" s="25"/>
      <c r="G12" s="25"/>
      <c r="H12" s="25"/>
      <c r="I12" s="25"/>
      <c r="J12" s="25"/>
      <c r="K12" s="25">
        <v>2</v>
      </c>
      <c r="L12" s="25"/>
      <c r="M12" s="25"/>
      <c r="N12" s="25"/>
      <c r="O12" s="25">
        <v>5</v>
      </c>
      <c r="P12" s="25">
        <v>1</v>
      </c>
      <c r="Q12" s="25">
        <v>9</v>
      </c>
      <c r="R12" s="25">
        <v>4</v>
      </c>
      <c r="S12" s="25">
        <v>1</v>
      </c>
      <c r="T12" s="6"/>
      <c r="U12" s="25" t="s">
        <v>12</v>
      </c>
      <c r="V12" s="25">
        <v>2</v>
      </c>
      <c r="W12" s="25">
        <v>1</v>
      </c>
      <c r="X12" s="25">
        <v>2</v>
      </c>
      <c r="Y12" s="25">
        <v>3</v>
      </c>
      <c r="Z12" s="25">
        <v>1</v>
      </c>
      <c r="AA12" s="25">
        <v>1</v>
      </c>
      <c r="AB12" s="25">
        <v>1</v>
      </c>
      <c r="AC12" s="25">
        <v>1</v>
      </c>
      <c r="AD12" s="25">
        <v>1</v>
      </c>
      <c r="AE12" s="25">
        <v>2</v>
      </c>
      <c r="AF12" s="25"/>
      <c r="AG12" s="25"/>
      <c r="AH12" s="25"/>
      <c r="AI12" s="25">
        <v>5</v>
      </c>
      <c r="AJ12" s="25">
        <v>2</v>
      </c>
      <c r="AK12" s="25">
        <v>4</v>
      </c>
      <c r="AL12" s="25">
        <v>11</v>
      </c>
      <c r="AM12" s="25">
        <v>2</v>
      </c>
    </row>
    <row r="13" spans="1:39" ht="13.5">
      <c r="A13" s="25" t="s">
        <v>19</v>
      </c>
      <c r="B13" s="25">
        <v>10</v>
      </c>
      <c r="C13" s="25"/>
      <c r="D13" s="25">
        <v>7</v>
      </c>
      <c r="E13" s="25">
        <v>8</v>
      </c>
      <c r="F13" s="25"/>
      <c r="G13" s="25">
        <v>8</v>
      </c>
      <c r="H13" s="25"/>
      <c r="I13" s="25">
        <v>5</v>
      </c>
      <c r="J13" s="25"/>
      <c r="K13" s="25">
        <v>4</v>
      </c>
      <c r="L13" s="25"/>
      <c r="M13" s="25"/>
      <c r="N13" s="25">
        <v>10</v>
      </c>
      <c r="O13" s="25">
        <v>2</v>
      </c>
      <c r="P13" s="25">
        <v>2</v>
      </c>
      <c r="Q13" s="25">
        <v>5</v>
      </c>
      <c r="R13" s="25">
        <v>9</v>
      </c>
      <c r="S13" s="25">
        <v>1</v>
      </c>
      <c r="T13" s="6"/>
      <c r="U13" s="25" t="s">
        <v>19</v>
      </c>
      <c r="V13" s="25">
        <v>6</v>
      </c>
      <c r="W13" s="25">
        <v>3</v>
      </c>
      <c r="X13" s="25">
        <v>7</v>
      </c>
      <c r="Y13" s="25">
        <v>6</v>
      </c>
      <c r="Z13" s="25"/>
      <c r="AA13" s="25">
        <v>8</v>
      </c>
      <c r="AB13" s="25"/>
      <c r="AC13" s="25">
        <v>4</v>
      </c>
      <c r="AD13" s="25"/>
      <c r="AE13" s="25">
        <v>3</v>
      </c>
      <c r="AF13" s="25">
        <v>7</v>
      </c>
      <c r="AG13" s="25">
        <v>2</v>
      </c>
      <c r="AH13" s="25">
        <v>12</v>
      </c>
      <c r="AI13" s="25">
        <v>8</v>
      </c>
      <c r="AJ13" s="25"/>
      <c r="AK13" s="25">
        <v>8</v>
      </c>
      <c r="AL13" s="25">
        <v>4</v>
      </c>
      <c r="AM13" s="25"/>
    </row>
    <row r="14" spans="1:39" ht="13.5">
      <c r="A14" s="25" t="s">
        <v>14</v>
      </c>
      <c r="B14" s="25">
        <v>6</v>
      </c>
      <c r="C14" s="25">
        <v>14</v>
      </c>
      <c r="D14" s="25">
        <v>9</v>
      </c>
      <c r="E14" s="25">
        <v>8</v>
      </c>
      <c r="F14" s="25"/>
      <c r="G14" s="25">
        <v>9</v>
      </c>
      <c r="H14" s="25"/>
      <c r="I14" s="25">
        <v>11</v>
      </c>
      <c r="J14" s="25"/>
      <c r="K14" s="25">
        <v>6</v>
      </c>
      <c r="L14" s="25"/>
      <c r="M14" s="25">
        <v>1</v>
      </c>
      <c r="N14" s="25">
        <v>2</v>
      </c>
      <c r="O14" s="25">
        <v>2</v>
      </c>
      <c r="P14" s="25"/>
      <c r="Q14" s="25">
        <v>1</v>
      </c>
      <c r="R14" s="25"/>
      <c r="S14" s="25"/>
      <c r="T14" s="6"/>
      <c r="U14" s="25" t="s">
        <v>14</v>
      </c>
      <c r="V14" s="25">
        <v>11</v>
      </c>
      <c r="W14" s="25">
        <v>11</v>
      </c>
      <c r="X14" s="25">
        <v>9</v>
      </c>
      <c r="Y14" s="25">
        <v>9</v>
      </c>
      <c r="Z14" s="25"/>
      <c r="AA14" s="25">
        <v>8</v>
      </c>
      <c r="AB14" s="25"/>
      <c r="AC14" s="25">
        <v>13</v>
      </c>
      <c r="AD14" s="25"/>
      <c r="AE14" s="25">
        <v>4</v>
      </c>
      <c r="AF14" s="25">
        <v>10</v>
      </c>
      <c r="AG14" s="25"/>
      <c r="AH14" s="25">
        <v>4</v>
      </c>
      <c r="AI14" s="25">
        <v>5</v>
      </c>
      <c r="AJ14" s="25"/>
      <c r="AK14" s="25">
        <v>4</v>
      </c>
      <c r="AL14" s="25">
        <v>3</v>
      </c>
      <c r="AM14" s="25"/>
    </row>
    <row r="15" spans="1:39" ht="13.5">
      <c r="A15" s="25" t="s">
        <v>20</v>
      </c>
      <c r="B15" s="26"/>
      <c r="C15" s="25">
        <v>3</v>
      </c>
      <c r="D15" s="25">
        <v>1</v>
      </c>
      <c r="E15" s="25"/>
      <c r="F15" s="25"/>
      <c r="G15" s="25"/>
      <c r="H15" s="25"/>
      <c r="I15" s="25"/>
      <c r="J15" s="25"/>
      <c r="K15" s="25">
        <v>3</v>
      </c>
      <c r="L15" s="25"/>
      <c r="M15" s="26"/>
      <c r="N15" s="25">
        <v>2</v>
      </c>
      <c r="O15" s="25">
        <v>1</v>
      </c>
      <c r="P15" s="25">
        <v>1</v>
      </c>
      <c r="Q15" s="25">
        <v>2</v>
      </c>
      <c r="R15" s="25">
        <v>1</v>
      </c>
      <c r="S15" s="25">
        <v>1</v>
      </c>
      <c r="T15" s="6"/>
      <c r="U15" s="25" t="s">
        <v>20</v>
      </c>
      <c r="V15" s="26"/>
      <c r="W15" s="25">
        <v>4</v>
      </c>
      <c r="X15" s="25">
        <v>1</v>
      </c>
      <c r="Y15" s="25">
        <v>1</v>
      </c>
      <c r="Z15" s="25"/>
      <c r="AA15" s="25">
        <v>2</v>
      </c>
      <c r="AB15" s="25"/>
      <c r="AC15" s="25">
        <v>1</v>
      </c>
      <c r="AD15" s="25"/>
      <c r="AE15" s="25">
        <v>8</v>
      </c>
      <c r="AF15" s="25">
        <v>2</v>
      </c>
      <c r="AG15" s="26"/>
      <c r="AH15" s="25">
        <v>3</v>
      </c>
      <c r="AI15" s="25">
        <v>1</v>
      </c>
      <c r="AJ15" s="25"/>
      <c r="AK15" s="25">
        <v>2</v>
      </c>
      <c r="AL15" s="25"/>
      <c r="AM15" s="25"/>
    </row>
    <row r="16" spans="1:39" ht="13.5">
      <c r="A16" s="25" t="s">
        <v>21</v>
      </c>
      <c r="B16" s="25">
        <v>1</v>
      </c>
      <c r="C16" s="26"/>
      <c r="D16" s="25"/>
      <c r="E16" s="25"/>
      <c r="F16" s="25"/>
      <c r="G16" s="25"/>
      <c r="H16" s="25"/>
      <c r="I16" s="25">
        <v>1</v>
      </c>
      <c r="J16" s="25"/>
      <c r="K16" s="25">
        <v>1</v>
      </c>
      <c r="L16" s="25">
        <v>1</v>
      </c>
      <c r="M16" s="25"/>
      <c r="N16" s="25"/>
      <c r="O16" s="25">
        <v>1</v>
      </c>
      <c r="P16" s="25">
        <v>1</v>
      </c>
      <c r="Q16" s="25"/>
      <c r="R16" s="25"/>
      <c r="S16" s="25"/>
      <c r="T16" s="6"/>
      <c r="U16" s="25" t="s">
        <v>21</v>
      </c>
      <c r="V16" s="25"/>
      <c r="W16" s="26"/>
      <c r="X16" s="25"/>
      <c r="Y16" s="25"/>
      <c r="Z16" s="25"/>
      <c r="AA16" s="25"/>
      <c r="AB16" s="25"/>
      <c r="AC16" s="25"/>
      <c r="AD16" s="25"/>
      <c r="AE16" s="25">
        <v>1</v>
      </c>
      <c r="AF16" s="25"/>
      <c r="AG16" s="25"/>
      <c r="AH16" s="25"/>
      <c r="AI16" s="25">
        <v>2</v>
      </c>
      <c r="AJ16" s="25">
        <v>1</v>
      </c>
      <c r="AK16" s="25"/>
      <c r="AL16" s="25"/>
      <c r="AM16" s="25"/>
    </row>
    <row r="17" spans="1:39" ht="13.5">
      <c r="A17" s="25" t="s">
        <v>66</v>
      </c>
      <c r="B17" s="25"/>
      <c r="C17" s="2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6"/>
      <c r="U17" s="25" t="s">
        <v>66</v>
      </c>
      <c r="V17" s="25"/>
      <c r="W17" s="26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3.5">
      <c r="A18" s="25" t="s">
        <v>23</v>
      </c>
      <c r="B18" s="25">
        <f>SUM(B12:B17)</f>
        <v>17</v>
      </c>
      <c r="C18" s="25">
        <f aca="true" t="shared" si="3" ref="C18:P18">SUM(C12:C17)</f>
        <v>17</v>
      </c>
      <c r="D18" s="25">
        <f t="shared" si="3"/>
        <v>17</v>
      </c>
      <c r="E18" s="25">
        <f t="shared" si="3"/>
        <v>17</v>
      </c>
      <c r="F18" s="25">
        <f t="shared" si="3"/>
        <v>0</v>
      </c>
      <c r="G18" s="25">
        <f t="shared" si="3"/>
        <v>17</v>
      </c>
      <c r="H18" s="25">
        <f t="shared" si="3"/>
        <v>0</v>
      </c>
      <c r="I18" s="25">
        <f t="shared" si="3"/>
        <v>17</v>
      </c>
      <c r="J18" s="25">
        <f t="shared" si="3"/>
        <v>0</v>
      </c>
      <c r="K18" s="25">
        <f t="shared" si="3"/>
        <v>16</v>
      </c>
      <c r="L18" s="25">
        <f t="shared" si="3"/>
        <v>1</v>
      </c>
      <c r="M18" s="25">
        <f t="shared" si="3"/>
        <v>1</v>
      </c>
      <c r="N18" s="25">
        <f t="shared" si="3"/>
        <v>14</v>
      </c>
      <c r="O18" s="25">
        <f t="shared" si="3"/>
        <v>11</v>
      </c>
      <c r="P18" s="25">
        <f t="shared" si="3"/>
        <v>5</v>
      </c>
      <c r="Q18" s="25">
        <f>SUM(Q12:Q17)</f>
        <v>17</v>
      </c>
      <c r="R18" s="25">
        <f>SUM(R12:R17)</f>
        <v>14</v>
      </c>
      <c r="S18" s="25">
        <f>SUM(S12:S17)</f>
        <v>3</v>
      </c>
      <c r="T18" s="6"/>
      <c r="U18" s="25" t="s">
        <v>23</v>
      </c>
      <c r="V18" s="25">
        <f>SUM(V12:V17)</f>
        <v>19</v>
      </c>
      <c r="W18" s="25">
        <f aca="true" t="shared" si="4" ref="W18:AJ18">SUM(W12:W17)</f>
        <v>19</v>
      </c>
      <c r="X18" s="25">
        <f t="shared" si="4"/>
        <v>19</v>
      </c>
      <c r="Y18" s="25">
        <f t="shared" si="4"/>
        <v>19</v>
      </c>
      <c r="Z18" s="25">
        <f t="shared" si="4"/>
        <v>1</v>
      </c>
      <c r="AA18" s="25">
        <f t="shared" si="4"/>
        <v>19</v>
      </c>
      <c r="AB18" s="25">
        <f t="shared" si="4"/>
        <v>1</v>
      </c>
      <c r="AC18" s="25">
        <f t="shared" si="4"/>
        <v>19</v>
      </c>
      <c r="AD18" s="25">
        <f t="shared" si="4"/>
        <v>1</v>
      </c>
      <c r="AE18" s="25">
        <f t="shared" si="4"/>
        <v>18</v>
      </c>
      <c r="AF18" s="25">
        <f t="shared" si="4"/>
        <v>19</v>
      </c>
      <c r="AG18" s="25">
        <f t="shared" si="4"/>
        <v>2</v>
      </c>
      <c r="AH18" s="25">
        <f t="shared" si="4"/>
        <v>19</v>
      </c>
      <c r="AI18" s="25">
        <f t="shared" si="4"/>
        <v>21</v>
      </c>
      <c r="AJ18" s="25">
        <f t="shared" si="4"/>
        <v>3</v>
      </c>
      <c r="AK18" s="25">
        <f>SUM(AK12:AK17)</f>
        <v>18</v>
      </c>
      <c r="AL18" s="25">
        <f>SUM(AL12:AL17)</f>
        <v>18</v>
      </c>
      <c r="AM18" s="25">
        <f>SUM(AM12:AM17)</f>
        <v>2</v>
      </c>
    </row>
    <row r="19" spans="20:35" ht="13.5"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3"/>
      <c r="AI19" s="3"/>
    </row>
    <row r="20" spans="1:39" ht="13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3"/>
      <c r="AI20" s="3"/>
      <c r="AK20" s="6"/>
      <c r="AL20" s="6"/>
      <c r="AM20" s="6"/>
    </row>
    <row r="21" spans="1:39" ht="13.5">
      <c r="A21" s="24" t="s">
        <v>117</v>
      </c>
      <c r="B21" s="27">
        <v>1</v>
      </c>
      <c r="C21" s="27">
        <v>2</v>
      </c>
      <c r="D21" s="27">
        <v>3</v>
      </c>
      <c r="E21" s="27">
        <v>4</v>
      </c>
      <c r="F21" s="28" t="s">
        <v>67</v>
      </c>
      <c r="G21" s="27">
        <v>5</v>
      </c>
      <c r="H21" s="28" t="s">
        <v>68</v>
      </c>
      <c r="I21" s="27">
        <v>6</v>
      </c>
      <c r="J21" s="28" t="s">
        <v>69</v>
      </c>
      <c r="K21" s="27">
        <v>7</v>
      </c>
      <c r="L21" s="28" t="s">
        <v>70</v>
      </c>
      <c r="M21" s="28" t="s">
        <v>71</v>
      </c>
      <c r="N21" s="28" t="s">
        <v>72</v>
      </c>
      <c r="O21" s="28" t="s">
        <v>73</v>
      </c>
      <c r="P21" s="28" t="s">
        <v>74</v>
      </c>
      <c r="Q21" s="28" t="s">
        <v>97</v>
      </c>
      <c r="R21" s="28" t="s">
        <v>98</v>
      </c>
      <c r="S21" s="28" t="s">
        <v>99</v>
      </c>
      <c r="T21" s="6"/>
      <c r="U21" s="24" t="s">
        <v>120</v>
      </c>
      <c r="V21" s="27">
        <v>1</v>
      </c>
      <c r="W21" s="27">
        <v>2</v>
      </c>
      <c r="X21" s="27">
        <v>3</v>
      </c>
      <c r="Y21" s="27">
        <v>4</v>
      </c>
      <c r="Z21" s="28" t="s">
        <v>67</v>
      </c>
      <c r="AA21" s="27">
        <v>5</v>
      </c>
      <c r="AB21" s="28" t="s">
        <v>68</v>
      </c>
      <c r="AC21" s="27">
        <v>6</v>
      </c>
      <c r="AD21" s="28" t="s">
        <v>69</v>
      </c>
      <c r="AE21" s="27">
        <v>7</v>
      </c>
      <c r="AF21" s="28" t="s">
        <v>70</v>
      </c>
      <c r="AG21" s="28" t="s">
        <v>71</v>
      </c>
      <c r="AH21" s="28" t="s">
        <v>72</v>
      </c>
      <c r="AI21" s="28" t="s">
        <v>73</v>
      </c>
      <c r="AJ21" s="28" t="s">
        <v>74</v>
      </c>
      <c r="AK21" s="28" t="s">
        <v>97</v>
      </c>
      <c r="AL21" s="28" t="s">
        <v>98</v>
      </c>
      <c r="AM21" s="28" t="s">
        <v>99</v>
      </c>
    </row>
    <row r="22" spans="1:39" ht="13.5">
      <c r="A22" s="25" t="s">
        <v>12</v>
      </c>
      <c r="B22" s="25">
        <v>1</v>
      </c>
      <c r="C22" s="25"/>
      <c r="D22" s="25">
        <v>1</v>
      </c>
      <c r="E22" s="25">
        <v>1</v>
      </c>
      <c r="F22" s="25">
        <v>1</v>
      </c>
      <c r="G22" s="25">
        <v>1</v>
      </c>
      <c r="H22" s="25"/>
      <c r="I22" s="25">
        <v>1</v>
      </c>
      <c r="J22" s="25">
        <v>1</v>
      </c>
      <c r="K22" s="25">
        <v>1</v>
      </c>
      <c r="L22" s="25">
        <v>1</v>
      </c>
      <c r="M22" s="25"/>
      <c r="N22" s="25">
        <v>1</v>
      </c>
      <c r="O22" s="25">
        <v>2</v>
      </c>
      <c r="P22" s="25">
        <v>3</v>
      </c>
      <c r="Q22" s="25">
        <v>4</v>
      </c>
      <c r="R22" s="25">
        <v>7</v>
      </c>
      <c r="S22" s="25"/>
      <c r="T22" s="6"/>
      <c r="U22" s="25" t="s">
        <v>12</v>
      </c>
      <c r="V22" s="25">
        <v>7</v>
      </c>
      <c r="W22" s="25"/>
      <c r="X22" s="25">
        <v>4</v>
      </c>
      <c r="Y22" s="25">
        <v>4</v>
      </c>
      <c r="Z22" s="25"/>
      <c r="AA22" s="25">
        <v>5</v>
      </c>
      <c r="AB22" s="25"/>
      <c r="AC22" s="25">
        <v>5</v>
      </c>
      <c r="AD22" s="25"/>
      <c r="AE22" s="25">
        <v>4</v>
      </c>
      <c r="AF22" s="25">
        <v>6</v>
      </c>
      <c r="AG22" s="25">
        <v>1</v>
      </c>
      <c r="AH22" s="25">
        <v>4</v>
      </c>
      <c r="AI22" s="25">
        <v>6</v>
      </c>
      <c r="AJ22" s="25"/>
      <c r="AK22" s="25">
        <v>5</v>
      </c>
      <c r="AL22" s="25">
        <v>14</v>
      </c>
      <c r="AM22" s="25"/>
    </row>
    <row r="23" spans="1:39" ht="13.5">
      <c r="A23" s="25" t="s">
        <v>19</v>
      </c>
      <c r="B23" s="25">
        <v>6</v>
      </c>
      <c r="C23" s="25"/>
      <c r="D23" s="25">
        <v>4</v>
      </c>
      <c r="E23" s="25">
        <v>4</v>
      </c>
      <c r="F23" s="25"/>
      <c r="G23" s="25">
        <v>5</v>
      </c>
      <c r="H23" s="25"/>
      <c r="I23" s="25">
        <v>3</v>
      </c>
      <c r="J23" s="25"/>
      <c r="K23" s="25">
        <v>4</v>
      </c>
      <c r="L23" s="25">
        <v>3</v>
      </c>
      <c r="M23" s="25"/>
      <c r="N23" s="25">
        <v>3</v>
      </c>
      <c r="O23" s="25">
        <v>3</v>
      </c>
      <c r="P23" s="25"/>
      <c r="Q23" s="25">
        <v>2</v>
      </c>
      <c r="R23" s="25">
        <v>4</v>
      </c>
      <c r="S23" s="25"/>
      <c r="T23" s="6"/>
      <c r="U23" s="25" t="s">
        <v>19</v>
      </c>
      <c r="V23" s="25">
        <v>3</v>
      </c>
      <c r="W23" s="25">
        <v>1</v>
      </c>
      <c r="X23" s="25">
        <v>4</v>
      </c>
      <c r="Y23" s="25">
        <v>5</v>
      </c>
      <c r="Z23" s="25"/>
      <c r="AA23" s="25">
        <v>4</v>
      </c>
      <c r="AB23" s="25"/>
      <c r="AC23" s="25">
        <v>4</v>
      </c>
      <c r="AD23" s="25"/>
      <c r="AE23" s="25">
        <v>3</v>
      </c>
      <c r="AF23" s="25">
        <v>2</v>
      </c>
      <c r="AG23" s="25"/>
      <c r="AH23" s="25">
        <v>4</v>
      </c>
      <c r="AI23" s="25">
        <v>1</v>
      </c>
      <c r="AJ23" s="25"/>
      <c r="AK23" s="25">
        <v>3</v>
      </c>
      <c r="AL23" s="25">
        <v>3</v>
      </c>
      <c r="AM23" s="25"/>
    </row>
    <row r="24" spans="1:39" ht="13.5">
      <c r="A24" s="25" t="s">
        <v>14</v>
      </c>
      <c r="B24" s="25">
        <v>9</v>
      </c>
      <c r="C24" s="25">
        <v>14</v>
      </c>
      <c r="D24" s="25">
        <v>10</v>
      </c>
      <c r="E24" s="25">
        <v>10</v>
      </c>
      <c r="F24" s="25"/>
      <c r="G24" s="25">
        <v>10</v>
      </c>
      <c r="H24" s="25"/>
      <c r="I24" s="25">
        <v>10</v>
      </c>
      <c r="J24" s="25">
        <v>1</v>
      </c>
      <c r="K24" s="25">
        <v>5</v>
      </c>
      <c r="L24" s="25">
        <v>12</v>
      </c>
      <c r="M24" s="25"/>
      <c r="N24" s="25">
        <v>9</v>
      </c>
      <c r="O24" s="25">
        <v>6</v>
      </c>
      <c r="P24" s="25">
        <v>1</v>
      </c>
      <c r="Q24" s="25">
        <v>10</v>
      </c>
      <c r="R24" s="25">
        <v>2</v>
      </c>
      <c r="S24" s="25"/>
      <c r="T24" s="6"/>
      <c r="U24" s="25" t="s">
        <v>14</v>
      </c>
      <c r="V24" s="25">
        <v>8</v>
      </c>
      <c r="W24" s="25">
        <v>15</v>
      </c>
      <c r="X24" s="25">
        <v>10</v>
      </c>
      <c r="Y24" s="25">
        <v>9</v>
      </c>
      <c r="Z24" s="25"/>
      <c r="AA24" s="25">
        <v>9</v>
      </c>
      <c r="AB24" s="25"/>
      <c r="AC24" s="25">
        <v>9</v>
      </c>
      <c r="AD24" s="25"/>
      <c r="AE24" s="25">
        <v>2</v>
      </c>
      <c r="AF24" s="25">
        <v>9</v>
      </c>
      <c r="AG24" s="25"/>
      <c r="AH24" s="25">
        <v>10</v>
      </c>
      <c r="AI24" s="25">
        <v>9</v>
      </c>
      <c r="AJ24" s="25"/>
      <c r="AK24" s="25">
        <v>10</v>
      </c>
      <c r="AL24" s="25">
        <v>1</v>
      </c>
      <c r="AM24" s="25"/>
    </row>
    <row r="25" spans="1:39" ht="13.5">
      <c r="A25" s="25" t="s">
        <v>20</v>
      </c>
      <c r="B25" s="26">
        <v>1</v>
      </c>
      <c r="C25" s="25">
        <v>2</v>
      </c>
      <c r="D25" s="25">
        <v>1</v>
      </c>
      <c r="E25" s="25">
        <v>1</v>
      </c>
      <c r="F25" s="25"/>
      <c r="G25" s="25"/>
      <c r="H25" s="25"/>
      <c r="I25" s="25"/>
      <c r="J25" s="25"/>
      <c r="K25" s="25">
        <v>6</v>
      </c>
      <c r="L25" s="25"/>
      <c r="M25" s="26"/>
      <c r="N25" s="25">
        <v>2</v>
      </c>
      <c r="O25" s="25"/>
      <c r="P25" s="25"/>
      <c r="Q25" s="25"/>
      <c r="R25" s="25">
        <v>1</v>
      </c>
      <c r="S25" s="25"/>
      <c r="T25" s="6"/>
      <c r="U25" s="25" t="s">
        <v>20</v>
      </c>
      <c r="V25" s="26"/>
      <c r="W25" s="25">
        <v>2</v>
      </c>
      <c r="X25" s="25"/>
      <c r="Y25" s="25"/>
      <c r="Z25" s="25"/>
      <c r="AA25" s="25"/>
      <c r="AB25" s="25"/>
      <c r="AC25" s="25"/>
      <c r="AD25" s="25"/>
      <c r="AE25" s="25">
        <v>8</v>
      </c>
      <c r="AF25" s="25"/>
      <c r="AG25" s="26"/>
      <c r="AH25" s="25"/>
      <c r="AI25" s="25">
        <v>1</v>
      </c>
      <c r="AJ25" s="25"/>
      <c r="AK25" s="25"/>
      <c r="AL25" s="25"/>
      <c r="AM25" s="25"/>
    </row>
    <row r="26" spans="1:39" ht="13.5">
      <c r="A26" s="25" t="s">
        <v>21</v>
      </c>
      <c r="B26" s="25"/>
      <c r="C26" s="26"/>
      <c r="D26" s="25"/>
      <c r="E26" s="25"/>
      <c r="F26" s="25"/>
      <c r="G26" s="25"/>
      <c r="H26" s="25"/>
      <c r="I26" s="25">
        <v>2</v>
      </c>
      <c r="J26" s="25"/>
      <c r="K26" s="25"/>
      <c r="L26" s="25"/>
      <c r="M26" s="25"/>
      <c r="N26" s="25">
        <v>1</v>
      </c>
      <c r="O26" s="25"/>
      <c r="P26" s="25"/>
      <c r="Q26" s="25"/>
      <c r="R26" s="25"/>
      <c r="S26" s="25"/>
      <c r="T26" s="6"/>
      <c r="U26" s="25" t="s">
        <v>21</v>
      </c>
      <c r="V26" s="25"/>
      <c r="W26" s="26"/>
      <c r="X26" s="25"/>
      <c r="Y26" s="25"/>
      <c r="Z26" s="25"/>
      <c r="AA26" s="25"/>
      <c r="AB26" s="25"/>
      <c r="AC26" s="25"/>
      <c r="AD26" s="25"/>
      <c r="AE26" s="25">
        <v>1</v>
      </c>
      <c r="AF26" s="25">
        <v>1</v>
      </c>
      <c r="AG26" s="25"/>
      <c r="AH26" s="25"/>
      <c r="AI26" s="25">
        <v>1</v>
      </c>
      <c r="AJ26" s="25"/>
      <c r="AK26" s="25"/>
      <c r="AL26" s="25"/>
      <c r="AM26" s="25"/>
    </row>
    <row r="27" spans="1:39" ht="13.5">
      <c r="A27" s="25" t="s">
        <v>66</v>
      </c>
      <c r="B27" s="25"/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6"/>
      <c r="U27" s="25" t="s">
        <v>66</v>
      </c>
      <c r="V27" s="25"/>
      <c r="W27" s="26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ht="13.5">
      <c r="A28" s="25" t="s">
        <v>23</v>
      </c>
      <c r="B28" s="25">
        <f>SUM(B22:B27)</f>
        <v>17</v>
      </c>
      <c r="C28" s="25">
        <f aca="true" t="shared" si="5" ref="C28:P28">SUM(C22:C27)</f>
        <v>16</v>
      </c>
      <c r="D28" s="25">
        <f t="shared" si="5"/>
        <v>16</v>
      </c>
      <c r="E28" s="25">
        <f t="shared" si="5"/>
        <v>16</v>
      </c>
      <c r="F28" s="25">
        <f t="shared" si="5"/>
        <v>1</v>
      </c>
      <c r="G28" s="25">
        <f t="shared" si="5"/>
        <v>16</v>
      </c>
      <c r="H28" s="25">
        <f t="shared" si="5"/>
        <v>0</v>
      </c>
      <c r="I28" s="25">
        <f t="shared" si="5"/>
        <v>16</v>
      </c>
      <c r="J28" s="25">
        <f t="shared" si="5"/>
        <v>2</v>
      </c>
      <c r="K28" s="25">
        <f t="shared" si="5"/>
        <v>16</v>
      </c>
      <c r="L28" s="25">
        <f t="shared" si="5"/>
        <v>16</v>
      </c>
      <c r="M28" s="25">
        <f t="shared" si="5"/>
        <v>0</v>
      </c>
      <c r="N28" s="25">
        <f t="shared" si="5"/>
        <v>16</v>
      </c>
      <c r="O28" s="25">
        <f t="shared" si="5"/>
        <v>11</v>
      </c>
      <c r="P28" s="25">
        <f t="shared" si="5"/>
        <v>4</v>
      </c>
      <c r="Q28" s="25">
        <f>SUM(Q22:Q27)</f>
        <v>16</v>
      </c>
      <c r="R28" s="25">
        <f>SUM(R22:R27)</f>
        <v>14</v>
      </c>
      <c r="S28" s="25">
        <f>SUM(S22:S27)</f>
        <v>0</v>
      </c>
      <c r="T28" s="6"/>
      <c r="U28" s="25" t="s">
        <v>23</v>
      </c>
      <c r="V28" s="25">
        <f>SUM(V22:V27)</f>
        <v>18</v>
      </c>
      <c r="W28" s="25">
        <f aca="true" t="shared" si="6" ref="W28:AJ28">SUM(W22:W27)</f>
        <v>18</v>
      </c>
      <c r="X28" s="25">
        <f t="shared" si="6"/>
        <v>18</v>
      </c>
      <c r="Y28" s="25">
        <f t="shared" si="6"/>
        <v>18</v>
      </c>
      <c r="Z28" s="25">
        <f t="shared" si="6"/>
        <v>0</v>
      </c>
      <c r="AA28" s="25">
        <f t="shared" si="6"/>
        <v>18</v>
      </c>
      <c r="AB28" s="25">
        <f t="shared" si="6"/>
        <v>0</v>
      </c>
      <c r="AC28" s="25">
        <f t="shared" si="6"/>
        <v>18</v>
      </c>
      <c r="AD28" s="25">
        <f t="shared" si="6"/>
        <v>0</v>
      </c>
      <c r="AE28" s="25">
        <f t="shared" si="6"/>
        <v>18</v>
      </c>
      <c r="AF28" s="25">
        <f t="shared" si="6"/>
        <v>18</v>
      </c>
      <c r="AG28" s="25">
        <f t="shared" si="6"/>
        <v>1</v>
      </c>
      <c r="AH28" s="25">
        <f t="shared" si="6"/>
        <v>18</v>
      </c>
      <c r="AI28" s="25">
        <f t="shared" si="6"/>
        <v>18</v>
      </c>
      <c r="AJ28" s="25">
        <f t="shared" si="6"/>
        <v>0</v>
      </c>
      <c r="AK28" s="25">
        <f>SUM(AK22:AK27)</f>
        <v>18</v>
      </c>
      <c r="AL28" s="25">
        <f>SUM(AL22:AL27)</f>
        <v>18</v>
      </c>
      <c r="AM28" s="25">
        <f>SUM(AM22:AM27)</f>
        <v>0</v>
      </c>
    </row>
    <row r="29" spans="1:39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3"/>
      <c r="AI29" s="3"/>
      <c r="AK29" s="6"/>
      <c r="AL29" s="6"/>
      <c r="AM29" s="6"/>
    </row>
    <row r="30" spans="1:39" ht="13.5">
      <c r="A30" s="24" t="s">
        <v>111</v>
      </c>
      <c r="B30" s="27">
        <v>1</v>
      </c>
      <c r="C30" s="27">
        <v>2</v>
      </c>
      <c r="D30" s="27">
        <v>3</v>
      </c>
      <c r="E30" s="27">
        <v>4</v>
      </c>
      <c r="F30" s="28" t="s">
        <v>67</v>
      </c>
      <c r="G30" s="27">
        <v>5</v>
      </c>
      <c r="H30" s="28" t="s">
        <v>68</v>
      </c>
      <c r="I30" s="27">
        <v>6</v>
      </c>
      <c r="J30" s="28" t="s">
        <v>69</v>
      </c>
      <c r="K30" s="27">
        <v>7</v>
      </c>
      <c r="L30" s="28" t="s">
        <v>70</v>
      </c>
      <c r="M30" s="28" t="s">
        <v>71</v>
      </c>
      <c r="N30" s="28" t="s">
        <v>72</v>
      </c>
      <c r="O30" s="28" t="s">
        <v>73</v>
      </c>
      <c r="P30" s="28" t="s">
        <v>74</v>
      </c>
      <c r="Q30" s="28" t="s">
        <v>97</v>
      </c>
      <c r="R30" s="28" t="s">
        <v>98</v>
      </c>
      <c r="S30" s="28" t="s">
        <v>99</v>
      </c>
      <c r="T30" s="6"/>
      <c r="U30" s="24" t="s">
        <v>115</v>
      </c>
      <c r="V30" s="27">
        <v>1</v>
      </c>
      <c r="W30" s="27">
        <v>2</v>
      </c>
      <c r="X30" s="27">
        <v>3</v>
      </c>
      <c r="Y30" s="27">
        <v>4</v>
      </c>
      <c r="Z30" s="28" t="s">
        <v>67</v>
      </c>
      <c r="AA30" s="27">
        <v>5</v>
      </c>
      <c r="AB30" s="28" t="s">
        <v>68</v>
      </c>
      <c r="AC30" s="27">
        <v>6</v>
      </c>
      <c r="AD30" s="28" t="s">
        <v>69</v>
      </c>
      <c r="AE30" s="27">
        <v>7</v>
      </c>
      <c r="AF30" s="28" t="s">
        <v>70</v>
      </c>
      <c r="AG30" s="28" t="s">
        <v>71</v>
      </c>
      <c r="AH30" s="28" t="s">
        <v>72</v>
      </c>
      <c r="AI30" s="28" t="s">
        <v>73</v>
      </c>
      <c r="AJ30" s="28" t="s">
        <v>74</v>
      </c>
      <c r="AK30" s="28" t="s">
        <v>97</v>
      </c>
      <c r="AL30" s="28" t="s">
        <v>98</v>
      </c>
      <c r="AM30" s="28" t="s">
        <v>99</v>
      </c>
    </row>
    <row r="31" spans="1:39" ht="13.5">
      <c r="A31" s="25" t="s">
        <v>12</v>
      </c>
      <c r="B31" s="25"/>
      <c r="C31" s="25"/>
      <c r="D31" s="25"/>
      <c r="E31" s="25">
        <v>2</v>
      </c>
      <c r="F31" s="25"/>
      <c r="G31" s="25">
        <v>1</v>
      </c>
      <c r="H31" s="25"/>
      <c r="I31" s="25">
        <v>1</v>
      </c>
      <c r="J31" s="25">
        <v>3</v>
      </c>
      <c r="K31" s="25">
        <v>1</v>
      </c>
      <c r="L31" s="25">
        <v>1</v>
      </c>
      <c r="M31" s="25">
        <v>5</v>
      </c>
      <c r="N31" s="25"/>
      <c r="O31" s="25">
        <v>1</v>
      </c>
      <c r="P31" s="25">
        <v>11</v>
      </c>
      <c r="Q31" s="25">
        <v>1</v>
      </c>
      <c r="R31" s="25">
        <v>5</v>
      </c>
      <c r="S31" s="25">
        <v>5</v>
      </c>
      <c r="T31" s="6"/>
      <c r="U31" s="25" t="s">
        <v>12</v>
      </c>
      <c r="V31" s="25">
        <v>5</v>
      </c>
      <c r="W31" s="25"/>
      <c r="X31" s="25">
        <v>1</v>
      </c>
      <c r="Y31" s="25">
        <v>2</v>
      </c>
      <c r="Z31" s="25"/>
      <c r="AA31" s="25"/>
      <c r="AB31" s="25"/>
      <c r="AC31" s="25">
        <v>1</v>
      </c>
      <c r="AD31" s="25"/>
      <c r="AE31" s="25">
        <v>3</v>
      </c>
      <c r="AF31" s="25">
        <v>4</v>
      </c>
      <c r="AG31" s="25"/>
      <c r="AH31" s="25">
        <v>2</v>
      </c>
      <c r="AI31" s="25">
        <v>2</v>
      </c>
      <c r="AJ31" s="25"/>
      <c r="AK31" s="25">
        <v>6</v>
      </c>
      <c r="AL31" s="25">
        <v>12</v>
      </c>
      <c r="AM31" s="25"/>
    </row>
    <row r="32" spans="1:39" ht="13.5">
      <c r="A32" s="25" t="s">
        <v>19</v>
      </c>
      <c r="B32" s="25"/>
      <c r="C32" s="25"/>
      <c r="D32" s="25"/>
      <c r="E32" s="25">
        <v>2</v>
      </c>
      <c r="F32" s="25">
        <v>5</v>
      </c>
      <c r="G32" s="25">
        <v>3</v>
      </c>
      <c r="H32" s="25">
        <v>3</v>
      </c>
      <c r="I32" s="25">
        <v>3</v>
      </c>
      <c r="J32" s="25"/>
      <c r="K32" s="25">
        <v>6</v>
      </c>
      <c r="L32" s="25">
        <v>1</v>
      </c>
      <c r="M32" s="25">
        <v>1</v>
      </c>
      <c r="N32" s="25"/>
      <c r="O32" s="25">
        <v>2</v>
      </c>
      <c r="P32" s="25">
        <v>3</v>
      </c>
      <c r="Q32" s="25">
        <v>4</v>
      </c>
      <c r="R32" s="25">
        <v>4</v>
      </c>
      <c r="S32" s="25">
        <v>2</v>
      </c>
      <c r="T32" s="6"/>
      <c r="U32" s="25" t="s">
        <v>19</v>
      </c>
      <c r="V32" s="25">
        <v>7</v>
      </c>
      <c r="W32" s="25"/>
      <c r="X32" s="25">
        <v>11</v>
      </c>
      <c r="Y32" s="25">
        <v>14</v>
      </c>
      <c r="Z32" s="25"/>
      <c r="AA32" s="25">
        <v>9</v>
      </c>
      <c r="AB32" s="25"/>
      <c r="AC32" s="25">
        <v>5</v>
      </c>
      <c r="AD32" s="25"/>
      <c r="AE32" s="25">
        <v>8</v>
      </c>
      <c r="AF32" s="25">
        <v>9</v>
      </c>
      <c r="AG32" s="25"/>
      <c r="AH32" s="25">
        <v>10</v>
      </c>
      <c r="AI32" s="25">
        <v>10</v>
      </c>
      <c r="AJ32" s="25"/>
      <c r="AK32" s="25">
        <v>11</v>
      </c>
      <c r="AL32" s="25">
        <v>9</v>
      </c>
      <c r="AM32" s="25"/>
    </row>
    <row r="33" spans="1:39" ht="13.5">
      <c r="A33" s="25" t="s">
        <v>14</v>
      </c>
      <c r="B33" s="25">
        <v>4</v>
      </c>
      <c r="C33" s="25">
        <v>2</v>
      </c>
      <c r="D33" s="25">
        <v>7</v>
      </c>
      <c r="E33" s="25">
        <v>8</v>
      </c>
      <c r="F33" s="25">
        <v>1</v>
      </c>
      <c r="G33" s="25">
        <v>8</v>
      </c>
      <c r="H33" s="25"/>
      <c r="I33" s="25">
        <v>9</v>
      </c>
      <c r="J33" s="25"/>
      <c r="K33" s="25">
        <v>3</v>
      </c>
      <c r="L33" s="25">
        <v>9</v>
      </c>
      <c r="M33" s="25"/>
      <c r="N33" s="25">
        <v>4</v>
      </c>
      <c r="O33" s="25">
        <v>2</v>
      </c>
      <c r="P33" s="25">
        <v>2</v>
      </c>
      <c r="Q33" s="25">
        <v>7</v>
      </c>
      <c r="R33" s="25">
        <v>1</v>
      </c>
      <c r="S33" s="25">
        <v>1</v>
      </c>
      <c r="T33" s="6"/>
      <c r="U33" s="25" t="s">
        <v>14</v>
      </c>
      <c r="V33" s="25">
        <v>8</v>
      </c>
      <c r="W33" s="25">
        <v>19</v>
      </c>
      <c r="X33" s="25">
        <v>9</v>
      </c>
      <c r="Y33" s="25">
        <v>5</v>
      </c>
      <c r="Z33" s="25"/>
      <c r="AA33" s="25">
        <v>10</v>
      </c>
      <c r="AB33" s="25"/>
      <c r="AC33" s="25">
        <v>14</v>
      </c>
      <c r="AD33" s="25">
        <v>1</v>
      </c>
      <c r="AE33" s="25">
        <v>4</v>
      </c>
      <c r="AF33" s="25">
        <v>7</v>
      </c>
      <c r="AG33" s="25">
        <v>1</v>
      </c>
      <c r="AH33" s="25">
        <v>9</v>
      </c>
      <c r="AI33" s="25">
        <v>9</v>
      </c>
      <c r="AJ33" s="25"/>
      <c r="AK33" s="25">
        <v>3</v>
      </c>
      <c r="AL33" s="25">
        <v>3</v>
      </c>
      <c r="AM33" s="25">
        <v>1</v>
      </c>
    </row>
    <row r="34" spans="1:39" ht="13.5">
      <c r="A34" s="25" t="s">
        <v>20</v>
      </c>
      <c r="B34" s="26">
        <v>3</v>
      </c>
      <c r="C34" s="25">
        <v>4</v>
      </c>
      <c r="D34" s="25">
        <v>5</v>
      </c>
      <c r="E34" s="25">
        <v>2</v>
      </c>
      <c r="F34" s="25"/>
      <c r="G34" s="25"/>
      <c r="H34" s="25"/>
      <c r="I34" s="25"/>
      <c r="J34" s="25"/>
      <c r="K34" s="25">
        <v>6</v>
      </c>
      <c r="L34" s="25">
        <v>1</v>
      </c>
      <c r="M34" s="26"/>
      <c r="N34" s="25">
        <v>2</v>
      </c>
      <c r="O34" s="25"/>
      <c r="P34" s="25">
        <v>2</v>
      </c>
      <c r="Q34" s="25">
        <v>1</v>
      </c>
      <c r="R34" s="25">
        <v>1</v>
      </c>
      <c r="S34" s="25"/>
      <c r="T34" s="6"/>
      <c r="U34" s="25" t="s">
        <v>20</v>
      </c>
      <c r="V34" s="26">
        <v>1</v>
      </c>
      <c r="W34" s="25">
        <v>2</v>
      </c>
      <c r="X34" s="25"/>
      <c r="Y34" s="25"/>
      <c r="Z34" s="25"/>
      <c r="AA34" s="25">
        <v>2</v>
      </c>
      <c r="AB34" s="25"/>
      <c r="AC34" s="25">
        <v>1</v>
      </c>
      <c r="AD34" s="25"/>
      <c r="AE34" s="25">
        <v>5</v>
      </c>
      <c r="AF34" s="25"/>
      <c r="AG34" s="26"/>
      <c r="AH34" s="25"/>
      <c r="AI34" s="25"/>
      <c r="AJ34" s="25"/>
      <c r="AK34" s="25"/>
      <c r="AL34" s="25"/>
      <c r="AM34" s="25"/>
    </row>
    <row r="35" spans="1:39" ht="13.5">
      <c r="A35" s="25" t="s">
        <v>21</v>
      </c>
      <c r="B35" s="25">
        <v>10</v>
      </c>
      <c r="C35" s="26">
        <v>11</v>
      </c>
      <c r="D35" s="25">
        <v>4</v>
      </c>
      <c r="E35" s="25">
        <v>3</v>
      </c>
      <c r="F35" s="25"/>
      <c r="G35" s="25">
        <v>4</v>
      </c>
      <c r="H35" s="25"/>
      <c r="I35" s="25">
        <v>4</v>
      </c>
      <c r="J35" s="25"/>
      <c r="K35" s="25">
        <v>1</v>
      </c>
      <c r="L35" s="25">
        <v>5</v>
      </c>
      <c r="M35" s="25"/>
      <c r="N35" s="25">
        <v>11</v>
      </c>
      <c r="O35" s="25"/>
      <c r="P35" s="25"/>
      <c r="Q35" s="25">
        <v>4</v>
      </c>
      <c r="R35" s="25"/>
      <c r="S35" s="25"/>
      <c r="T35" s="6"/>
      <c r="U35" s="25" t="s">
        <v>21</v>
      </c>
      <c r="V35" s="25"/>
      <c r="W35" s="26"/>
      <c r="X35" s="25"/>
      <c r="Y35" s="25"/>
      <c r="Z35" s="25"/>
      <c r="AA35" s="25"/>
      <c r="AB35" s="25"/>
      <c r="AC35" s="25"/>
      <c r="AD35" s="25"/>
      <c r="AE35" s="25">
        <v>1</v>
      </c>
      <c r="AF35" s="25">
        <v>1</v>
      </c>
      <c r="AG35" s="25"/>
      <c r="AH35" s="25"/>
      <c r="AI35" s="25"/>
      <c r="AJ35" s="25"/>
      <c r="AK35" s="25">
        <v>1</v>
      </c>
      <c r="AL35" s="25"/>
      <c r="AM35" s="25"/>
    </row>
    <row r="36" spans="1:39" ht="13.5">
      <c r="A36" s="25" t="s">
        <v>66</v>
      </c>
      <c r="B36" s="25"/>
      <c r="C36" s="2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6"/>
      <c r="U36" s="25" t="s">
        <v>66</v>
      </c>
      <c r="V36" s="25"/>
      <c r="W36" s="26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ht="13.5">
      <c r="A37" s="25" t="s">
        <v>23</v>
      </c>
      <c r="B37" s="25">
        <f>SUM(B31:B36)</f>
        <v>17</v>
      </c>
      <c r="C37" s="25">
        <f aca="true" t="shared" si="7" ref="C37:P37">SUM(C31:C36)</f>
        <v>17</v>
      </c>
      <c r="D37" s="25">
        <f t="shared" si="7"/>
        <v>16</v>
      </c>
      <c r="E37" s="25">
        <f t="shared" si="7"/>
        <v>17</v>
      </c>
      <c r="F37" s="25">
        <f t="shared" si="7"/>
        <v>6</v>
      </c>
      <c r="G37" s="25">
        <f t="shared" si="7"/>
        <v>16</v>
      </c>
      <c r="H37" s="25">
        <f t="shared" si="7"/>
        <v>3</v>
      </c>
      <c r="I37" s="25">
        <f t="shared" si="7"/>
        <v>17</v>
      </c>
      <c r="J37" s="25">
        <f t="shared" si="7"/>
        <v>3</v>
      </c>
      <c r="K37" s="25">
        <f t="shared" si="7"/>
        <v>17</v>
      </c>
      <c r="L37" s="25">
        <f t="shared" si="7"/>
        <v>17</v>
      </c>
      <c r="M37" s="25">
        <f t="shared" si="7"/>
        <v>6</v>
      </c>
      <c r="N37" s="25">
        <f t="shared" si="7"/>
        <v>17</v>
      </c>
      <c r="O37" s="25">
        <f t="shared" si="7"/>
        <v>5</v>
      </c>
      <c r="P37" s="25">
        <f t="shared" si="7"/>
        <v>18</v>
      </c>
      <c r="Q37" s="25">
        <f>SUM(Q31:Q36)</f>
        <v>17</v>
      </c>
      <c r="R37" s="25">
        <f>SUM(R31:R36)</f>
        <v>11</v>
      </c>
      <c r="S37" s="25">
        <f>SUM(S31:S36)</f>
        <v>8</v>
      </c>
      <c r="T37" s="6"/>
      <c r="U37" s="25" t="s">
        <v>23</v>
      </c>
      <c r="V37" s="25">
        <f>SUM(V31:V36)</f>
        <v>21</v>
      </c>
      <c r="W37" s="25">
        <f aca="true" t="shared" si="8" ref="W37:AJ37">SUM(W31:W36)</f>
        <v>21</v>
      </c>
      <c r="X37" s="25">
        <f t="shared" si="8"/>
        <v>21</v>
      </c>
      <c r="Y37" s="25">
        <f t="shared" si="8"/>
        <v>21</v>
      </c>
      <c r="Z37" s="25">
        <f t="shared" si="8"/>
        <v>0</v>
      </c>
      <c r="AA37" s="25">
        <f t="shared" si="8"/>
        <v>21</v>
      </c>
      <c r="AB37" s="25">
        <f t="shared" si="8"/>
        <v>0</v>
      </c>
      <c r="AC37" s="25">
        <f t="shared" si="8"/>
        <v>21</v>
      </c>
      <c r="AD37" s="25">
        <f t="shared" si="8"/>
        <v>1</v>
      </c>
      <c r="AE37" s="25">
        <f t="shared" si="8"/>
        <v>21</v>
      </c>
      <c r="AF37" s="25">
        <f t="shared" si="8"/>
        <v>21</v>
      </c>
      <c r="AG37" s="25">
        <f t="shared" si="8"/>
        <v>1</v>
      </c>
      <c r="AH37" s="25">
        <f t="shared" si="8"/>
        <v>21</v>
      </c>
      <c r="AI37" s="25">
        <f t="shared" si="8"/>
        <v>21</v>
      </c>
      <c r="AJ37" s="25">
        <f t="shared" si="8"/>
        <v>0</v>
      </c>
      <c r="AK37" s="25">
        <f>SUM(AK31:AK36)</f>
        <v>21</v>
      </c>
      <c r="AL37" s="25">
        <f>SUM(AL31:AL36)</f>
        <v>24</v>
      </c>
      <c r="AM37" s="25">
        <f>SUM(AM31:AM36)</f>
        <v>1</v>
      </c>
    </row>
    <row r="38" spans="1:39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3"/>
      <c r="AI38" s="3"/>
      <c r="AK38" s="6"/>
      <c r="AL38" s="6"/>
      <c r="AM38" s="6"/>
    </row>
    <row r="39" spans="1:39" ht="13.5">
      <c r="A39" s="24" t="s">
        <v>110</v>
      </c>
      <c r="B39" s="27">
        <v>1</v>
      </c>
      <c r="C39" s="27">
        <v>2</v>
      </c>
      <c r="D39" s="27">
        <v>3</v>
      </c>
      <c r="E39" s="27">
        <v>4</v>
      </c>
      <c r="F39" s="28" t="s">
        <v>67</v>
      </c>
      <c r="G39" s="27">
        <v>5</v>
      </c>
      <c r="H39" s="28" t="s">
        <v>68</v>
      </c>
      <c r="I39" s="27">
        <v>6</v>
      </c>
      <c r="J39" s="28" t="s">
        <v>69</v>
      </c>
      <c r="K39" s="27">
        <v>7</v>
      </c>
      <c r="L39" s="28" t="s">
        <v>70</v>
      </c>
      <c r="M39" s="28" t="s">
        <v>71</v>
      </c>
      <c r="N39" s="28" t="s">
        <v>72</v>
      </c>
      <c r="O39" s="28" t="s">
        <v>73</v>
      </c>
      <c r="P39" s="28" t="s">
        <v>74</v>
      </c>
      <c r="Q39" s="28" t="s">
        <v>97</v>
      </c>
      <c r="R39" s="28" t="s">
        <v>98</v>
      </c>
      <c r="S39" s="28" t="s">
        <v>99</v>
      </c>
      <c r="T39" s="6"/>
      <c r="U39" s="24"/>
      <c r="V39" s="27">
        <v>1</v>
      </c>
      <c r="W39" s="27">
        <v>2</v>
      </c>
      <c r="X39" s="27">
        <v>3</v>
      </c>
      <c r="Y39" s="27">
        <v>4</v>
      </c>
      <c r="Z39" s="28" t="s">
        <v>67</v>
      </c>
      <c r="AA39" s="27">
        <v>5</v>
      </c>
      <c r="AB39" s="28" t="s">
        <v>68</v>
      </c>
      <c r="AC39" s="27">
        <v>6</v>
      </c>
      <c r="AD39" s="28" t="s">
        <v>69</v>
      </c>
      <c r="AE39" s="27">
        <v>7</v>
      </c>
      <c r="AF39" s="28" t="s">
        <v>70</v>
      </c>
      <c r="AG39" s="28" t="s">
        <v>71</v>
      </c>
      <c r="AH39" s="28" t="s">
        <v>72</v>
      </c>
      <c r="AI39" s="28" t="s">
        <v>73</v>
      </c>
      <c r="AJ39" s="28" t="s">
        <v>74</v>
      </c>
      <c r="AK39" s="28" t="s">
        <v>97</v>
      </c>
      <c r="AL39" s="28" t="s">
        <v>98</v>
      </c>
      <c r="AM39" s="28" t="s">
        <v>99</v>
      </c>
    </row>
    <row r="40" spans="1:39" ht="13.5">
      <c r="A40" s="25" t="s">
        <v>12</v>
      </c>
      <c r="B40" s="25">
        <v>5</v>
      </c>
      <c r="C40" s="25">
        <v>1</v>
      </c>
      <c r="D40" s="25">
        <v>4</v>
      </c>
      <c r="E40" s="25">
        <v>4</v>
      </c>
      <c r="F40" s="25"/>
      <c r="G40" s="25">
        <v>5</v>
      </c>
      <c r="H40" s="25"/>
      <c r="I40" s="25">
        <v>5</v>
      </c>
      <c r="J40" s="25"/>
      <c r="K40" s="25">
        <v>3</v>
      </c>
      <c r="L40" s="25">
        <v>4</v>
      </c>
      <c r="M40" s="25"/>
      <c r="N40" s="25">
        <v>6</v>
      </c>
      <c r="O40" s="25">
        <v>5</v>
      </c>
      <c r="P40" s="25">
        <v>3</v>
      </c>
      <c r="Q40" s="25">
        <v>7</v>
      </c>
      <c r="R40" s="25">
        <v>7</v>
      </c>
      <c r="S40" s="25"/>
      <c r="T40" s="6"/>
      <c r="U40" s="25" t="s">
        <v>12</v>
      </c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  <row r="41" spans="1:39" ht="13.5">
      <c r="A41" s="25" t="s">
        <v>19</v>
      </c>
      <c r="B41" s="25">
        <v>5</v>
      </c>
      <c r="C41" s="25"/>
      <c r="D41" s="25">
        <v>3</v>
      </c>
      <c r="E41" s="25">
        <v>5</v>
      </c>
      <c r="F41" s="25"/>
      <c r="G41" s="25">
        <v>2</v>
      </c>
      <c r="H41" s="25"/>
      <c r="I41" s="25">
        <v>4</v>
      </c>
      <c r="J41" s="25"/>
      <c r="K41" s="25">
        <v>3</v>
      </c>
      <c r="L41" s="25">
        <v>8</v>
      </c>
      <c r="M41" s="25"/>
      <c r="N41" s="25">
        <v>4</v>
      </c>
      <c r="O41" s="25">
        <v>2</v>
      </c>
      <c r="P41" s="25">
        <v>2</v>
      </c>
      <c r="Q41" s="25">
        <v>4</v>
      </c>
      <c r="R41" s="25">
        <v>5</v>
      </c>
      <c r="S41" s="25"/>
      <c r="T41" s="6"/>
      <c r="U41" s="25" t="s">
        <v>19</v>
      </c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</row>
    <row r="42" spans="1:39" ht="13.5">
      <c r="A42" s="25" t="s">
        <v>14</v>
      </c>
      <c r="B42" s="25">
        <v>5</v>
      </c>
      <c r="C42" s="25">
        <v>15</v>
      </c>
      <c r="D42" s="25">
        <v>8</v>
      </c>
      <c r="E42" s="25">
        <v>7</v>
      </c>
      <c r="F42" s="25"/>
      <c r="G42" s="25">
        <v>8</v>
      </c>
      <c r="H42" s="25"/>
      <c r="I42" s="25">
        <v>5</v>
      </c>
      <c r="J42" s="25">
        <v>2</v>
      </c>
      <c r="K42" s="25">
        <v>5</v>
      </c>
      <c r="L42" s="25">
        <v>4</v>
      </c>
      <c r="M42" s="25"/>
      <c r="N42" s="25">
        <v>1</v>
      </c>
      <c r="O42" s="25">
        <v>2</v>
      </c>
      <c r="P42" s="25"/>
      <c r="Q42" s="25">
        <v>5</v>
      </c>
      <c r="R42" s="25">
        <v>3</v>
      </c>
      <c r="S42" s="25"/>
      <c r="T42" s="6"/>
      <c r="U42" s="25" t="s">
        <v>14</v>
      </c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39" ht="13.5">
      <c r="A43" s="25" t="s">
        <v>20</v>
      </c>
      <c r="B43" s="26">
        <v>1</v>
      </c>
      <c r="C43" s="25"/>
      <c r="D43" s="25">
        <v>1</v>
      </c>
      <c r="E43" s="25"/>
      <c r="F43" s="25"/>
      <c r="G43" s="25"/>
      <c r="H43" s="25"/>
      <c r="I43" s="25">
        <v>2</v>
      </c>
      <c r="J43" s="25"/>
      <c r="K43" s="25">
        <v>3</v>
      </c>
      <c r="L43" s="25"/>
      <c r="M43" s="26"/>
      <c r="N43" s="25">
        <v>5</v>
      </c>
      <c r="O43" s="25">
        <v>1</v>
      </c>
      <c r="P43" s="25"/>
      <c r="Q43" s="25"/>
      <c r="R43" s="25"/>
      <c r="S43" s="25">
        <v>1</v>
      </c>
      <c r="T43" s="6"/>
      <c r="U43" s="25" t="s">
        <v>20</v>
      </c>
      <c r="V43" s="26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6"/>
      <c r="AH43" s="25"/>
      <c r="AI43" s="25"/>
      <c r="AJ43" s="25"/>
      <c r="AK43" s="25"/>
      <c r="AL43" s="25"/>
      <c r="AM43" s="25"/>
    </row>
    <row r="44" spans="1:39" ht="13.5">
      <c r="A44" s="25" t="s">
        <v>21</v>
      </c>
      <c r="B44" s="25"/>
      <c r="C44" s="2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>
        <v>1</v>
      </c>
      <c r="O44" s="25"/>
      <c r="P44" s="25">
        <v>2</v>
      </c>
      <c r="Q44" s="25"/>
      <c r="R44" s="25"/>
      <c r="S44" s="25"/>
      <c r="T44" s="6"/>
      <c r="U44" s="25" t="s">
        <v>21</v>
      </c>
      <c r="V44" s="25"/>
      <c r="W44" s="26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</row>
    <row r="45" spans="1:39" ht="13.5">
      <c r="A45" s="25" t="s">
        <v>66</v>
      </c>
      <c r="B45" s="25"/>
      <c r="C45" s="26"/>
      <c r="D45" s="25"/>
      <c r="E45" s="25"/>
      <c r="F45" s="25"/>
      <c r="G45" s="25"/>
      <c r="H45" s="25"/>
      <c r="I45" s="25"/>
      <c r="J45" s="25"/>
      <c r="K45" s="25">
        <v>1</v>
      </c>
      <c r="L45" s="25"/>
      <c r="M45" s="25"/>
      <c r="N45" s="25"/>
      <c r="O45" s="25"/>
      <c r="P45" s="25"/>
      <c r="Q45" s="25"/>
      <c r="R45" s="25"/>
      <c r="S45" s="25"/>
      <c r="U45" s="25" t="s">
        <v>66</v>
      </c>
      <c r="V45" s="25"/>
      <c r="W45" s="26"/>
      <c r="X45" s="25"/>
      <c r="Y45" s="25"/>
      <c r="Z45" s="25"/>
      <c r="AA45" s="25"/>
      <c r="AB45" s="25"/>
      <c r="AC45" s="25"/>
      <c r="AD45" s="25"/>
      <c r="AE45" s="25">
        <v>1</v>
      </c>
      <c r="AF45" s="25"/>
      <c r="AG45" s="25"/>
      <c r="AH45" s="25"/>
      <c r="AI45" s="25"/>
      <c r="AJ45" s="25"/>
      <c r="AK45" s="25"/>
      <c r="AL45" s="25"/>
      <c r="AM45" s="25"/>
    </row>
    <row r="46" spans="1:39" ht="13.5">
      <c r="A46" s="25" t="s">
        <v>23</v>
      </c>
      <c r="B46" s="25">
        <f>SUM(B40:B45)</f>
        <v>16</v>
      </c>
      <c r="C46" s="25">
        <f aca="true" t="shared" si="9" ref="C46:P46">SUM(C40:C45)</f>
        <v>16</v>
      </c>
      <c r="D46" s="25">
        <f t="shared" si="9"/>
        <v>16</v>
      </c>
      <c r="E46" s="25">
        <f t="shared" si="9"/>
        <v>16</v>
      </c>
      <c r="F46" s="25">
        <f t="shared" si="9"/>
        <v>0</v>
      </c>
      <c r="G46" s="25">
        <f t="shared" si="9"/>
        <v>15</v>
      </c>
      <c r="H46" s="25">
        <f t="shared" si="9"/>
        <v>0</v>
      </c>
      <c r="I46" s="25">
        <f t="shared" si="9"/>
        <v>16</v>
      </c>
      <c r="J46" s="25">
        <f t="shared" si="9"/>
        <v>2</v>
      </c>
      <c r="K46" s="25">
        <f t="shared" si="9"/>
        <v>15</v>
      </c>
      <c r="L46" s="25">
        <f t="shared" si="9"/>
        <v>16</v>
      </c>
      <c r="M46" s="25">
        <f t="shared" si="9"/>
        <v>0</v>
      </c>
      <c r="N46" s="25">
        <f t="shared" si="9"/>
        <v>17</v>
      </c>
      <c r="O46" s="25">
        <f t="shared" si="9"/>
        <v>10</v>
      </c>
      <c r="P46" s="25">
        <f t="shared" si="9"/>
        <v>7</v>
      </c>
      <c r="Q46" s="25">
        <f>SUM(Q40:Q45)</f>
        <v>16</v>
      </c>
      <c r="R46" s="25">
        <f>SUM(R40:R45)</f>
        <v>15</v>
      </c>
      <c r="S46" s="25">
        <f>SUM(S40:S45)</f>
        <v>1</v>
      </c>
      <c r="U46" s="25" t="s">
        <v>23</v>
      </c>
      <c r="V46" s="25">
        <f>SUM(V40:V45)</f>
        <v>0</v>
      </c>
      <c r="W46" s="25">
        <f aca="true" t="shared" si="10" ref="W46:AJ46">SUM(W40:W45)</f>
        <v>0</v>
      </c>
      <c r="X46" s="25">
        <f t="shared" si="10"/>
        <v>0</v>
      </c>
      <c r="Y46" s="25">
        <f t="shared" si="10"/>
        <v>0</v>
      </c>
      <c r="Z46" s="25">
        <f t="shared" si="10"/>
        <v>0</v>
      </c>
      <c r="AA46" s="25">
        <f t="shared" si="10"/>
        <v>0</v>
      </c>
      <c r="AB46" s="25">
        <f t="shared" si="10"/>
        <v>0</v>
      </c>
      <c r="AC46" s="25">
        <f t="shared" si="10"/>
        <v>0</v>
      </c>
      <c r="AD46" s="25">
        <f t="shared" si="10"/>
        <v>0</v>
      </c>
      <c r="AE46" s="25">
        <f t="shared" si="10"/>
        <v>1</v>
      </c>
      <c r="AF46" s="25">
        <f t="shared" si="10"/>
        <v>0</v>
      </c>
      <c r="AG46" s="25">
        <f t="shared" si="10"/>
        <v>0</v>
      </c>
      <c r="AH46" s="25">
        <f t="shared" si="10"/>
        <v>0</v>
      </c>
      <c r="AI46" s="25">
        <f t="shared" si="10"/>
        <v>0</v>
      </c>
      <c r="AJ46" s="25">
        <f t="shared" si="10"/>
        <v>0</v>
      </c>
      <c r="AK46" s="25">
        <f>SUM(AK40:AK45)</f>
        <v>0</v>
      </c>
      <c r="AL46" s="25">
        <f>SUM(AL40:AL45)</f>
        <v>0</v>
      </c>
      <c r="AM46" s="25">
        <f>SUM(AM40:AM45)</f>
        <v>0</v>
      </c>
    </row>
    <row r="48" spans="1:39" ht="13.5">
      <c r="A48" s="24" t="s">
        <v>119</v>
      </c>
      <c r="B48" s="27">
        <v>1</v>
      </c>
      <c r="C48" s="27">
        <v>2</v>
      </c>
      <c r="D48" s="27">
        <v>3</v>
      </c>
      <c r="E48" s="27">
        <v>4</v>
      </c>
      <c r="F48" s="28" t="s">
        <v>67</v>
      </c>
      <c r="G48" s="27">
        <v>5</v>
      </c>
      <c r="H48" s="28" t="s">
        <v>68</v>
      </c>
      <c r="I48" s="27">
        <v>6</v>
      </c>
      <c r="J48" s="28" t="s">
        <v>69</v>
      </c>
      <c r="K48" s="27">
        <v>7</v>
      </c>
      <c r="L48" s="28" t="s">
        <v>70</v>
      </c>
      <c r="M48" s="28" t="s">
        <v>71</v>
      </c>
      <c r="N48" s="28" t="s">
        <v>72</v>
      </c>
      <c r="O48" s="28" t="s">
        <v>73</v>
      </c>
      <c r="P48" s="28" t="s">
        <v>74</v>
      </c>
      <c r="Q48" s="28" t="s">
        <v>97</v>
      </c>
      <c r="R48" s="28" t="s">
        <v>98</v>
      </c>
      <c r="S48" s="28" t="s">
        <v>99</v>
      </c>
      <c r="T48" s="6"/>
      <c r="U48" s="24"/>
      <c r="V48" s="27">
        <v>1</v>
      </c>
      <c r="W48" s="27">
        <v>2</v>
      </c>
      <c r="X48" s="27">
        <v>3</v>
      </c>
      <c r="Y48" s="27">
        <v>4</v>
      </c>
      <c r="Z48" s="28" t="s">
        <v>67</v>
      </c>
      <c r="AA48" s="27">
        <v>5</v>
      </c>
      <c r="AB48" s="28" t="s">
        <v>68</v>
      </c>
      <c r="AC48" s="27">
        <v>6</v>
      </c>
      <c r="AD48" s="28" t="s">
        <v>69</v>
      </c>
      <c r="AE48" s="27">
        <v>7</v>
      </c>
      <c r="AF48" s="28" t="s">
        <v>70</v>
      </c>
      <c r="AG48" s="28" t="s">
        <v>71</v>
      </c>
      <c r="AH48" s="28" t="s">
        <v>72</v>
      </c>
      <c r="AI48" s="28" t="s">
        <v>73</v>
      </c>
      <c r="AJ48" s="28" t="s">
        <v>74</v>
      </c>
      <c r="AK48" s="28" t="s">
        <v>97</v>
      </c>
      <c r="AL48" s="28" t="s">
        <v>98</v>
      </c>
      <c r="AM48" s="28" t="s">
        <v>99</v>
      </c>
    </row>
    <row r="49" spans="1:39" ht="13.5">
      <c r="A49" s="25" t="s">
        <v>12</v>
      </c>
      <c r="B49" s="25">
        <v>4</v>
      </c>
      <c r="C49" s="25"/>
      <c r="D49" s="25">
        <v>4</v>
      </c>
      <c r="E49" s="25">
        <v>4</v>
      </c>
      <c r="F49" s="25"/>
      <c r="G49" s="25">
        <v>4</v>
      </c>
      <c r="H49" s="25"/>
      <c r="I49" s="25">
        <v>5</v>
      </c>
      <c r="J49" s="25">
        <v>1</v>
      </c>
      <c r="K49" s="25">
        <v>3</v>
      </c>
      <c r="L49" s="25">
        <v>3</v>
      </c>
      <c r="M49" s="25"/>
      <c r="N49" s="25">
        <v>4</v>
      </c>
      <c r="O49" s="25">
        <v>10</v>
      </c>
      <c r="P49" s="25"/>
      <c r="Q49" s="25">
        <v>5</v>
      </c>
      <c r="R49" s="25">
        <v>5</v>
      </c>
      <c r="S49" s="25">
        <v>2</v>
      </c>
      <c r="T49" s="6"/>
      <c r="U49" s="25" t="s">
        <v>12</v>
      </c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</row>
    <row r="50" spans="1:39" ht="13.5">
      <c r="A50" s="25" t="s">
        <v>19</v>
      </c>
      <c r="B50" s="25">
        <v>3</v>
      </c>
      <c r="C50" s="25">
        <v>1</v>
      </c>
      <c r="D50" s="25">
        <v>3</v>
      </c>
      <c r="E50" s="25">
        <v>4</v>
      </c>
      <c r="F50" s="25"/>
      <c r="G50" s="25">
        <v>4</v>
      </c>
      <c r="H50" s="25"/>
      <c r="I50" s="25">
        <v>1</v>
      </c>
      <c r="J50" s="25"/>
      <c r="K50" s="25">
        <v>2</v>
      </c>
      <c r="L50" s="25">
        <v>2</v>
      </c>
      <c r="M50" s="25"/>
      <c r="N50" s="25">
        <v>5</v>
      </c>
      <c r="O50" s="25"/>
      <c r="P50" s="25"/>
      <c r="Q50" s="25">
        <v>2</v>
      </c>
      <c r="R50" s="25">
        <v>7</v>
      </c>
      <c r="S50" s="25"/>
      <c r="T50" s="6"/>
      <c r="U50" s="25" t="s">
        <v>19</v>
      </c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</row>
    <row r="51" spans="1:39" ht="13.5">
      <c r="A51" s="25" t="s">
        <v>14</v>
      </c>
      <c r="B51" s="25">
        <v>6</v>
      </c>
      <c r="C51" s="25">
        <v>11</v>
      </c>
      <c r="D51" s="25">
        <v>6</v>
      </c>
      <c r="E51" s="25">
        <v>4</v>
      </c>
      <c r="F51" s="25"/>
      <c r="G51" s="25">
        <v>6</v>
      </c>
      <c r="H51" s="25"/>
      <c r="I51" s="25">
        <v>6</v>
      </c>
      <c r="J51" s="25"/>
      <c r="K51" s="25">
        <v>4</v>
      </c>
      <c r="L51" s="25">
        <v>8</v>
      </c>
      <c r="M51" s="25"/>
      <c r="N51" s="25">
        <v>4</v>
      </c>
      <c r="O51" s="25">
        <v>1</v>
      </c>
      <c r="P51" s="25"/>
      <c r="Q51" s="25">
        <v>4</v>
      </c>
      <c r="R51" s="25">
        <v>1</v>
      </c>
      <c r="S51" s="25"/>
      <c r="T51" s="6"/>
      <c r="U51" s="25" t="s">
        <v>14</v>
      </c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</row>
    <row r="52" spans="1:39" ht="13.5">
      <c r="A52" s="25" t="s">
        <v>20</v>
      </c>
      <c r="B52" s="26"/>
      <c r="C52" s="25"/>
      <c r="D52" s="25"/>
      <c r="E52" s="25">
        <v>1</v>
      </c>
      <c r="F52" s="25"/>
      <c r="G52" s="25"/>
      <c r="H52" s="25"/>
      <c r="I52" s="25"/>
      <c r="J52" s="25"/>
      <c r="K52" s="25">
        <v>2</v>
      </c>
      <c r="L52" s="25"/>
      <c r="M52" s="26"/>
      <c r="N52" s="25"/>
      <c r="O52" s="25"/>
      <c r="P52" s="25"/>
      <c r="Q52" s="25">
        <v>1</v>
      </c>
      <c r="R52" s="25">
        <v>1</v>
      </c>
      <c r="S52" s="25"/>
      <c r="T52" s="6"/>
      <c r="U52" s="25" t="s">
        <v>20</v>
      </c>
      <c r="V52" s="26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6"/>
      <c r="AH52" s="25"/>
      <c r="AI52" s="25"/>
      <c r="AJ52" s="25"/>
      <c r="AK52" s="25"/>
      <c r="AL52" s="25"/>
      <c r="AM52" s="25"/>
    </row>
    <row r="53" spans="1:39" ht="13.5">
      <c r="A53" s="25" t="s">
        <v>21</v>
      </c>
      <c r="B53" s="25"/>
      <c r="C53" s="26">
        <v>1</v>
      </c>
      <c r="D53" s="25"/>
      <c r="E53" s="25"/>
      <c r="F53" s="25">
        <v>1</v>
      </c>
      <c r="G53" s="25"/>
      <c r="H53" s="25"/>
      <c r="I53" s="25">
        <v>1</v>
      </c>
      <c r="J53" s="25"/>
      <c r="K53" s="25"/>
      <c r="L53" s="25"/>
      <c r="M53" s="25"/>
      <c r="N53" s="25"/>
      <c r="O53" s="25">
        <v>3</v>
      </c>
      <c r="P53" s="25"/>
      <c r="Q53" s="25">
        <v>1</v>
      </c>
      <c r="R53" s="25"/>
      <c r="S53" s="25"/>
      <c r="T53" s="6"/>
      <c r="U53" s="25" t="s">
        <v>21</v>
      </c>
      <c r="V53" s="25"/>
      <c r="W53" s="26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</row>
    <row r="54" spans="1:39" ht="13.5">
      <c r="A54" s="25" t="s">
        <v>33</v>
      </c>
      <c r="B54" s="25"/>
      <c r="C54" s="26"/>
      <c r="D54" s="25"/>
      <c r="E54" s="25"/>
      <c r="F54" s="25"/>
      <c r="G54" s="25"/>
      <c r="H54" s="25"/>
      <c r="I54" s="25"/>
      <c r="J54" s="25"/>
      <c r="K54" s="25">
        <v>2</v>
      </c>
      <c r="L54" s="25"/>
      <c r="M54" s="25"/>
      <c r="N54" s="25"/>
      <c r="O54" s="25"/>
      <c r="P54" s="25"/>
      <c r="Q54" s="25"/>
      <c r="R54" s="25"/>
      <c r="S54" s="25"/>
      <c r="U54" s="25" t="s">
        <v>33</v>
      </c>
      <c r="V54" s="25"/>
      <c r="W54" s="26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</row>
    <row r="55" spans="1:39" ht="13.5">
      <c r="A55" s="25" t="s">
        <v>23</v>
      </c>
      <c r="B55" s="25">
        <f>SUM(B49:B54)</f>
        <v>13</v>
      </c>
      <c r="C55" s="25">
        <f aca="true" t="shared" si="11" ref="C55:P55">SUM(C49:C54)</f>
        <v>13</v>
      </c>
      <c r="D55" s="25">
        <f t="shared" si="11"/>
        <v>13</v>
      </c>
      <c r="E55" s="25">
        <f t="shared" si="11"/>
        <v>13</v>
      </c>
      <c r="F55" s="25">
        <f t="shared" si="11"/>
        <v>1</v>
      </c>
      <c r="G55" s="25">
        <f t="shared" si="11"/>
        <v>14</v>
      </c>
      <c r="H55" s="25">
        <f t="shared" si="11"/>
        <v>0</v>
      </c>
      <c r="I55" s="25">
        <f t="shared" si="11"/>
        <v>13</v>
      </c>
      <c r="J55" s="25">
        <f t="shared" si="11"/>
        <v>1</v>
      </c>
      <c r="K55" s="25">
        <f t="shared" si="11"/>
        <v>13</v>
      </c>
      <c r="L55" s="25">
        <f t="shared" si="11"/>
        <v>13</v>
      </c>
      <c r="M55" s="25">
        <f t="shared" si="11"/>
        <v>0</v>
      </c>
      <c r="N55" s="25">
        <f t="shared" si="11"/>
        <v>13</v>
      </c>
      <c r="O55" s="25">
        <f t="shared" si="11"/>
        <v>14</v>
      </c>
      <c r="P55" s="25">
        <f t="shared" si="11"/>
        <v>0</v>
      </c>
      <c r="Q55" s="25">
        <f>SUM(Q49:Q54)</f>
        <v>13</v>
      </c>
      <c r="R55" s="25">
        <f>SUM(R49:R54)</f>
        <v>14</v>
      </c>
      <c r="S55" s="25">
        <f>SUM(S49:S54)</f>
        <v>2</v>
      </c>
      <c r="U55" s="25" t="s">
        <v>23</v>
      </c>
      <c r="V55" s="25">
        <f>SUM(V49:V54)</f>
        <v>0</v>
      </c>
      <c r="W55" s="25">
        <f aca="true" t="shared" si="12" ref="W55:AJ55">SUM(W49:W54)</f>
        <v>0</v>
      </c>
      <c r="X55" s="25">
        <f t="shared" si="12"/>
        <v>0</v>
      </c>
      <c r="Y55" s="25">
        <f t="shared" si="12"/>
        <v>0</v>
      </c>
      <c r="Z55" s="25">
        <f t="shared" si="12"/>
        <v>0</v>
      </c>
      <c r="AA55" s="25">
        <f t="shared" si="12"/>
        <v>0</v>
      </c>
      <c r="AB55" s="25">
        <f t="shared" si="12"/>
        <v>0</v>
      </c>
      <c r="AC55" s="25">
        <f t="shared" si="12"/>
        <v>0</v>
      </c>
      <c r="AD55" s="25">
        <f t="shared" si="12"/>
        <v>0</v>
      </c>
      <c r="AE55" s="25">
        <f t="shared" si="12"/>
        <v>0</v>
      </c>
      <c r="AF55" s="25">
        <f t="shared" si="12"/>
        <v>0</v>
      </c>
      <c r="AG55" s="25">
        <f t="shared" si="12"/>
        <v>0</v>
      </c>
      <c r="AH55" s="25">
        <f t="shared" si="12"/>
        <v>0</v>
      </c>
      <c r="AI55" s="25">
        <f t="shared" si="12"/>
        <v>0</v>
      </c>
      <c r="AJ55" s="25">
        <f t="shared" si="12"/>
        <v>0</v>
      </c>
      <c r="AK55" s="25">
        <f>SUM(AK49:AK54)</f>
        <v>0</v>
      </c>
      <c r="AL55" s="25">
        <f>SUM(AL49:AL54)</f>
        <v>0</v>
      </c>
      <c r="AM55" s="25">
        <f>SUM(AM49:AM54)</f>
        <v>0</v>
      </c>
    </row>
    <row r="56" spans="15:40" ht="13.5"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5:40" ht="13.5"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H17" sqref="H17"/>
    </sheetView>
  </sheetViews>
  <sheetFormatPr defaultColWidth="8.88671875" defaultRowHeight="13.5"/>
  <cols>
    <col min="1" max="1" width="13.5546875" style="0" bestFit="1" customWidth="1"/>
    <col min="2" max="4" width="4.5546875" style="0" bestFit="1" customWidth="1"/>
    <col min="5" max="5" width="5.21484375" style="0" customWidth="1"/>
    <col min="6" max="6" width="5.77734375" style="0" customWidth="1"/>
    <col min="7" max="7" width="4.5546875" style="0" bestFit="1" customWidth="1"/>
    <col min="8" max="8" width="4.4453125" style="0" bestFit="1" customWidth="1"/>
    <col min="9" max="15" width="4.5546875" style="0" bestFit="1" customWidth="1"/>
    <col min="16" max="16" width="4.77734375" style="0" customWidth="1"/>
    <col min="17" max="17" width="3.77734375" style="0" customWidth="1"/>
    <col min="18" max="18" width="4.3359375" style="0" customWidth="1"/>
    <col min="19" max="19" width="4.21484375" style="0" customWidth="1"/>
  </cols>
  <sheetData>
    <row r="1" ht="13.5">
      <c r="A1" t="s">
        <v>22</v>
      </c>
    </row>
    <row r="2" spans="1:12" ht="13.5">
      <c r="A2" s="24" t="s">
        <v>122</v>
      </c>
      <c r="B2" s="27">
        <v>1</v>
      </c>
      <c r="C2" s="27">
        <v>2</v>
      </c>
      <c r="D2" s="27">
        <v>3</v>
      </c>
      <c r="E2" s="28" t="s">
        <v>128</v>
      </c>
      <c r="F2" s="28" t="s">
        <v>129</v>
      </c>
      <c r="G2" s="28" t="s">
        <v>67</v>
      </c>
      <c r="H2" s="28" t="s">
        <v>130</v>
      </c>
      <c r="I2" s="27">
        <v>6</v>
      </c>
      <c r="J2" s="28" t="s">
        <v>131</v>
      </c>
      <c r="K2" s="28" t="s">
        <v>132</v>
      </c>
      <c r="L2" s="28" t="s">
        <v>133</v>
      </c>
    </row>
    <row r="3" spans="1:12" ht="13.5">
      <c r="A3" s="25" t="s">
        <v>12</v>
      </c>
      <c r="B3" s="25">
        <v>21</v>
      </c>
      <c r="C3" s="25">
        <v>1</v>
      </c>
      <c r="D3" s="25">
        <v>21</v>
      </c>
      <c r="E3" s="25"/>
      <c r="F3" s="25">
        <v>15</v>
      </c>
      <c r="G3" s="25"/>
      <c r="H3" s="25">
        <v>12</v>
      </c>
      <c r="I3" s="25">
        <v>12</v>
      </c>
      <c r="J3" s="25">
        <v>24</v>
      </c>
      <c r="K3" s="25">
        <v>26</v>
      </c>
      <c r="L3" s="25">
        <v>1</v>
      </c>
    </row>
    <row r="4" spans="1:12" ht="13.5">
      <c r="A4" s="25" t="s">
        <v>19</v>
      </c>
      <c r="B4" s="25">
        <v>24</v>
      </c>
      <c r="C4" s="25">
        <v>4</v>
      </c>
      <c r="D4" s="25">
        <v>31</v>
      </c>
      <c r="E4" s="25"/>
      <c r="F4" s="25">
        <v>24</v>
      </c>
      <c r="G4" s="25">
        <v>2</v>
      </c>
      <c r="H4" s="25">
        <v>14</v>
      </c>
      <c r="I4" s="25">
        <v>40</v>
      </c>
      <c r="J4" s="25">
        <v>24</v>
      </c>
      <c r="K4" s="25">
        <v>15</v>
      </c>
      <c r="L4" s="25"/>
    </row>
    <row r="5" spans="1:12" ht="13.5">
      <c r="A5" s="25" t="s">
        <v>14</v>
      </c>
      <c r="B5" s="25">
        <v>8</v>
      </c>
      <c r="C5" s="25">
        <v>53</v>
      </c>
      <c r="D5" s="25">
        <v>3</v>
      </c>
      <c r="E5" s="25"/>
      <c r="F5" s="25">
        <v>16</v>
      </c>
      <c r="G5" s="25">
        <v>2</v>
      </c>
      <c r="H5" s="25">
        <v>13</v>
      </c>
      <c r="I5" s="25">
        <v>6</v>
      </c>
      <c r="J5" s="25">
        <v>9</v>
      </c>
      <c r="K5" s="25">
        <v>1</v>
      </c>
      <c r="L5" s="25"/>
    </row>
    <row r="6" spans="1:12" ht="13.5">
      <c r="A6" s="25" t="s">
        <v>20</v>
      </c>
      <c r="B6" s="25">
        <v>1</v>
      </c>
      <c r="C6" s="25"/>
      <c r="D6" s="25">
        <v>1</v>
      </c>
      <c r="E6" s="25">
        <v>1</v>
      </c>
      <c r="F6" s="25">
        <v>2</v>
      </c>
      <c r="G6" s="25"/>
      <c r="H6" s="25">
        <v>15</v>
      </c>
      <c r="I6" s="25">
        <v>2</v>
      </c>
      <c r="J6" s="25">
        <v>1</v>
      </c>
      <c r="K6" s="25"/>
      <c r="L6" s="25"/>
    </row>
    <row r="7" spans="1:12" ht="13.5">
      <c r="A7" s="25" t="s">
        <v>21</v>
      </c>
      <c r="B7" s="25"/>
      <c r="C7" s="25"/>
      <c r="D7" s="25">
        <v>1</v>
      </c>
      <c r="E7" s="25">
        <v>2</v>
      </c>
      <c r="F7" s="25">
        <v>2</v>
      </c>
      <c r="G7" s="25"/>
      <c r="H7" s="25"/>
      <c r="I7" s="25">
        <v>1</v>
      </c>
      <c r="J7" s="25"/>
      <c r="K7" s="25"/>
      <c r="L7" s="25"/>
    </row>
    <row r="8" spans="1:12" ht="13.5">
      <c r="A8" s="25" t="s">
        <v>33</v>
      </c>
      <c r="B8" s="25"/>
      <c r="C8" s="25"/>
      <c r="D8" s="25"/>
      <c r="E8" s="25"/>
      <c r="F8" s="25"/>
      <c r="G8" s="25">
        <v>1</v>
      </c>
      <c r="H8" s="25"/>
      <c r="I8" s="25"/>
      <c r="J8" s="25"/>
      <c r="K8" s="25"/>
      <c r="L8" s="25"/>
    </row>
    <row r="9" spans="1:12" ht="13.5">
      <c r="A9" s="25" t="s">
        <v>23</v>
      </c>
      <c r="B9" s="25">
        <f>SUM(B3:B8)</f>
        <v>54</v>
      </c>
      <c r="C9" s="25">
        <f aca="true" t="shared" si="0" ref="C9:L9">SUM(C3:C8)</f>
        <v>58</v>
      </c>
      <c r="D9" s="25">
        <f t="shared" si="0"/>
        <v>57</v>
      </c>
      <c r="E9" s="25">
        <f t="shared" si="0"/>
        <v>3</v>
      </c>
      <c r="F9" s="25">
        <f t="shared" si="0"/>
        <v>59</v>
      </c>
      <c r="G9" s="25">
        <f t="shared" si="0"/>
        <v>5</v>
      </c>
      <c r="H9" s="25">
        <f t="shared" si="0"/>
        <v>54</v>
      </c>
      <c r="I9" s="25">
        <f t="shared" si="0"/>
        <v>61</v>
      </c>
      <c r="J9" s="25">
        <f t="shared" si="0"/>
        <v>58</v>
      </c>
      <c r="K9" s="25">
        <f t="shared" si="0"/>
        <v>42</v>
      </c>
      <c r="L9" s="25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김성호</dc:creator>
  <cp:keywords/>
  <dc:description/>
  <cp:lastModifiedBy>user</cp:lastModifiedBy>
  <cp:lastPrinted>2019-06-28T06:50:48Z</cp:lastPrinted>
  <dcterms:created xsi:type="dcterms:W3CDTF">2003-01-08T09:10:54Z</dcterms:created>
  <dcterms:modified xsi:type="dcterms:W3CDTF">2023-04-11T04:32:19Z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475611CF">
    <vt:lpwstr/>
  </property>
  <property fmtid="{D5CDD505-2E9C-101B-9397-08002B2CF9AE}" pid="23" name="IVID302D13DA">
    <vt:lpwstr/>
  </property>
  <property fmtid="{D5CDD505-2E9C-101B-9397-08002B2CF9AE}" pid="24" name="IVIDD5915D9">
    <vt:lpwstr/>
  </property>
  <property fmtid="{D5CDD505-2E9C-101B-9397-08002B2CF9AE}" pid="25" name="IVID17F6384A">
    <vt:lpwstr/>
  </property>
  <property fmtid="{D5CDD505-2E9C-101B-9397-08002B2CF9AE}" pid="26" name="IVID3B5A10EA">
    <vt:lpwstr/>
  </property>
  <property fmtid="{D5CDD505-2E9C-101B-9397-08002B2CF9AE}" pid="27" name="IVID3D0F16E3">
    <vt:lpwstr/>
  </property>
  <property fmtid="{D5CDD505-2E9C-101B-9397-08002B2CF9AE}" pid="28" name="IVID30260FFC">
    <vt:lpwstr/>
  </property>
  <property fmtid="{D5CDD505-2E9C-101B-9397-08002B2CF9AE}" pid="29" name="IVID2F301BED">
    <vt:lpwstr/>
  </property>
  <property fmtid="{D5CDD505-2E9C-101B-9397-08002B2CF9AE}" pid="30" name="IVID2F1117F5">
    <vt:lpwstr/>
  </property>
  <property fmtid="{D5CDD505-2E9C-101B-9397-08002B2CF9AE}" pid="31" name="IVID121617DE">
    <vt:lpwstr/>
  </property>
  <property fmtid="{D5CDD505-2E9C-101B-9397-08002B2CF9AE}" pid="32" name="IVID13691AF2">
    <vt:lpwstr/>
  </property>
  <property fmtid="{D5CDD505-2E9C-101B-9397-08002B2CF9AE}" pid="33" name="IVID1A3B0AF0">
    <vt:lpwstr/>
  </property>
  <property fmtid="{D5CDD505-2E9C-101B-9397-08002B2CF9AE}" pid="34" name="IVID373F12DB">
    <vt:lpwstr/>
  </property>
  <property fmtid="{D5CDD505-2E9C-101B-9397-08002B2CF9AE}" pid="35" name="IVID274B1CF5">
    <vt:lpwstr/>
  </property>
  <property fmtid="{D5CDD505-2E9C-101B-9397-08002B2CF9AE}" pid="36" name="IVID2B4E17FA">
    <vt:lpwstr/>
  </property>
  <property fmtid="{D5CDD505-2E9C-101B-9397-08002B2CF9AE}" pid="37" name="IVID253D11EF">
    <vt:lpwstr/>
  </property>
  <property fmtid="{D5CDD505-2E9C-101B-9397-08002B2CF9AE}" pid="38" name="IVID102124BA">
    <vt:lpwstr/>
  </property>
  <property fmtid="{D5CDD505-2E9C-101B-9397-08002B2CF9AE}" pid="39" name="IVID3D1509D0">
    <vt:lpwstr/>
  </property>
  <property fmtid="{D5CDD505-2E9C-101B-9397-08002B2CF9AE}" pid="40" name="IVID35641901">
    <vt:lpwstr/>
  </property>
  <property fmtid="{D5CDD505-2E9C-101B-9397-08002B2CF9AE}" pid="41" name="IVID45E1ED9">
    <vt:lpwstr/>
  </property>
  <property fmtid="{D5CDD505-2E9C-101B-9397-08002B2CF9AE}" pid="42" name="IVID324113D1">
    <vt:lpwstr/>
  </property>
  <property fmtid="{D5CDD505-2E9C-101B-9397-08002B2CF9AE}" pid="43" name="IVID1A2D1903">
    <vt:lpwstr/>
  </property>
  <property fmtid="{D5CDD505-2E9C-101B-9397-08002B2CF9AE}" pid="44" name="IVID222F6E42">
    <vt:lpwstr/>
  </property>
  <property fmtid="{D5CDD505-2E9C-101B-9397-08002B2CF9AE}" pid="45" name="IVID137012E9">
    <vt:lpwstr/>
  </property>
  <property fmtid="{D5CDD505-2E9C-101B-9397-08002B2CF9AE}" pid="46" name="IVID3D4D17F3">
    <vt:lpwstr/>
  </property>
  <property fmtid="{D5CDD505-2E9C-101B-9397-08002B2CF9AE}" pid="47" name="IVID2F2214CF">
    <vt:lpwstr/>
  </property>
  <property fmtid="{D5CDD505-2E9C-101B-9397-08002B2CF9AE}" pid="48" name="IVID212812E2">
    <vt:lpwstr/>
  </property>
  <property fmtid="{D5CDD505-2E9C-101B-9397-08002B2CF9AE}" pid="49" name="IVID174513DF">
    <vt:lpwstr/>
  </property>
  <property fmtid="{D5CDD505-2E9C-101B-9397-08002B2CF9AE}" pid="50" name="IVID14481408">
    <vt:lpwstr/>
  </property>
  <property fmtid="{D5CDD505-2E9C-101B-9397-08002B2CF9AE}" pid="51" name="IVID2E670A05">
    <vt:lpwstr/>
  </property>
  <property fmtid="{D5CDD505-2E9C-101B-9397-08002B2CF9AE}" pid="52" name="IVID2A161305">
    <vt:lpwstr/>
  </property>
  <property fmtid="{D5CDD505-2E9C-101B-9397-08002B2CF9AE}" pid="53" name="IVID173E1206">
    <vt:lpwstr/>
  </property>
  <property fmtid="{D5CDD505-2E9C-101B-9397-08002B2CF9AE}" pid="54" name="IVID232310EC">
    <vt:lpwstr/>
  </property>
  <property fmtid="{D5CDD505-2E9C-101B-9397-08002B2CF9AE}" pid="55" name="IVID133D1AE5">
    <vt:lpwstr/>
  </property>
  <property fmtid="{D5CDD505-2E9C-101B-9397-08002B2CF9AE}" pid="56" name="IVIDF6113D9">
    <vt:lpwstr/>
  </property>
  <property fmtid="{D5CDD505-2E9C-101B-9397-08002B2CF9AE}" pid="57" name="IVID362E14DB">
    <vt:lpwstr/>
  </property>
  <property fmtid="{D5CDD505-2E9C-101B-9397-08002B2CF9AE}" pid="58" name="IVID1F6511DB">
    <vt:lpwstr/>
  </property>
  <property fmtid="{D5CDD505-2E9C-101B-9397-08002B2CF9AE}" pid="59" name="IVID3F1D10E8">
    <vt:lpwstr/>
  </property>
  <property fmtid="{D5CDD505-2E9C-101B-9397-08002B2CF9AE}" pid="60" name="IVID144313EE">
    <vt:lpwstr/>
  </property>
  <property fmtid="{D5CDD505-2E9C-101B-9397-08002B2CF9AE}" pid="61" name="IVID272C0FEF">
    <vt:lpwstr/>
  </property>
  <property fmtid="{D5CDD505-2E9C-101B-9397-08002B2CF9AE}" pid="62" name="IVID240A1504">
    <vt:lpwstr/>
  </property>
  <property fmtid="{D5CDD505-2E9C-101B-9397-08002B2CF9AE}" pid="63" name="IVID2E511106">
    <vt:lpwstr/>
  </property>
  <property fmtid="{D5CDD505-2E9C-101B-9397-08002B2CF9AE}" pid="64" name="IVID2A6D14EB">
    <vt:lpwstr/>
  </property>
  <property fmtid="{D5CDD505-2E9C-101B-9397-08002B2CF9AE}" pid="65" name="IVID386F14FA">
    <vt:lpwstr/>
  </property>
  <property fmtid="{D5CDD505-2E9C-101B-9397-08002B2CF9AE}" pid="66" name="IVIDA1B07F3">
    <vt:lpwstr/>
  </property>
  <property fmtid="{D5CDD505-2E9C-101B-9397-08002B2CF9AE}" pid="67" name="IVID2A6715D8">
    <vt:lpwstr/>
  </property>
  <property fmtid="{D5CDD505-2E9C-101B-9397-08002B2CF9AE}" pid="68" name="IVID222D19FF">
    <vt:lpwstr/>
  </property>
  <property fmtid="{D5CDD505-2E9C-101B-9397-08002B2CF9AE}" pid="69" name="IVID2D4D15EB">
    <vt:lpwstr/>
  </property>
  <property fmtid="{D5CDD505-2E9C-101B-9397-08002B2CF9AE}" pid="70" name="IVID1A3517F4">
    <vt:lpwstr/>
  </property>
  <property fmtid="{D5CDD505-2E9C-101B-9397-08002B2CF9AE}" pid="71" name="IVID2B0E1302">
    <vt:lpwstr/>
  </property>
  <property fmtid="{D5CDD505-2E9C-101B-9397-08002B2CF9AE}" pid="72" name="IVID332E19D7">
    <vt:lpwstr/>
  </property>
  <property fmtid="{D5CDD505-2E9C-101B-9397-08002B2CF9AE}" pid="73" name="IVID22261800">
    <vt:lpwstr/>
  </property>
  <property fmtid="{D5CDD505-2E9C-101B-9397-08002B2CF9AE}" pid="74" name="IVID325116DE">
    <vt:lpwstr/>
  </property>
  <property fmtid="{D5CDD505-2E9C-101B-9397-08002B2CF9AE}" pid="75" name="IVID81113D2">
    <vt:lpwstr/>
  </property>
  <property fmtid="{D5CDD505-2E9C-101B-9397-08002B2CF9AE}" pid="76" name="IVID1D231201">
    <vt:lpwstr/>
  </property>
  <property fmtid="{D5CDD505-2E9C-101B-9397-08002B2CF9AE}" pid="77" name="IVID366A14F0">
    <vt:lpwstr/>
  </property>
  <property fmtid="{D5CDD505-2E9C-101B-9397-08002B2CF9AE}" pid="78" name="IVID316311F9">
    <vt:lpwstr/>
  </property>
  <property fmtid="{D5CDD505-2E9C-101B-9397-08002B2CF9AE}" pid="79" name="IVIDE0715F1">
    <vt:lpwstr/>
  </property>
  <property fmtid="{D5CDD505-2E9C-101B-9397-08002B2CF9AE}" pid="80" name="IVID3B5816EC">
    <vt:lpwstr/>
  </property>
  <property fmtid="{D5CDD505-2E9C-101B-9397-08002B2CF9AE}" pid="81" name="IVID351414F8">
    <vt:lpwstr/>
  </property>
  <property fmtid="{D5CDD505-2E9C-101B-9397-08002B2CF9AE}" pid="82" name="IVID2F251AE7">
    <vt:lpwstr/>
  </property>
  <property fmtid="{D5CDD505-2E9C-101B-9397-08002B2CF9AE}" pid="83" name="IVID2A5E1D03">
    <vt:lpwstr/>
  </property>
  <property fmtid="{D5CDD505-2E9C-101B-9397-08002B2CF9AE}" pid="84" name="IVID306310DF">
    <vt:lpwstr/>
  </property>
  <property fmtid="{D5CDD505-2E9C-101B-9397-08002B2CF9AE}" pid="85" name="IVID266F16CF">
    <vt:lpwstr/>
  </property>
  <property fmtid="{D5CDD505-2E9C-101B-9397-08002B2CF9AE}" pid="86" name="IVID307414D1">
    <vt:lpwstr/>
  </property>
  <property fmtid="{D5CDD505-2E9C-101B-9397-08002B2CF9AE}" pid="87" name="IVID344B1400">
    <vt:lpwstr/>
  </property>
  <property fmtid="{D5CDD505-2E9C-101B-9397-08002B2CF9AE}" pid="88" name="IVID135B1DF5">
    <vt:lpwstr/>
  </property>
  <property fmtid="{D5CDD505-2E9C-101B-9397-08002B2CF9AE}" pid="89" name="IVID1A3716D3">
    <vt:lpwstr/>
  </property>
  <property fmtid="{D5CDD505-2E9C-101B-9397-08002B2CF9AE}" pid="90" name="IVIDD1916DB">
    <vt:lpwstr/>
  </property>
  <property fmtid="{D5CDD505-2E9C-101B-9397-08002B2CF9AE}" pid="91" name="IVID11431AF1">
    <vt:lpwstr/>
  </property>
  <property fmtid="{D5CDD505-2E9C-101B-9397-08002B2CF9AE}" pid="92" name="IVID1B2C19F3">
    <vt:lpwstr/>
  </property>
  <property fmtid="{D5CDD505-2E9C-101B-9397-08002B2CF9AE}" pid="93" name="IVIDD5E0FE6">
    <vt:lpwstr/>
  </property>
  <property fmtid="{D5CDD505-2E9C-101B-9397-08002B2CF9AE}" pid="94" name="IVID162D1605">
    <vt:lpwstr/>
  </property>
  <property fmtid="{D5CDD505-2E9C-101B-9397-08002B2CF9AE}" pid="95" name="IVID28741007">
    <vt:lpwstr/>
  </property>
  <property fmtid="{D5CDD505-2E9C-101B-9397-08002B2CF9AE}" pid="96" name="IVID2A3614FA">
    <vt:lpwstr/>
  </property>
  <property fmtid="{D5CDD505-2E9C-101B-9397-08002B2CF9AE}" pid="97" name="IVID15231CDF">
    <vt:lpwstr/>
  </property>
  <property fmtid="{D5CDD505-2E9C-101B-9397-08002B2CF9AE}" pid="98" name="IVID322814F3">
    <vt:lpwstr/>
  </property>
  <property fmtid="{D5CDD505-2E9C-101B-9397-08002B2CF9AE}" pid="99" name="IVID2F6C14EF">
    <vt:lpwstr/>
  </property>
  <property fmtid="{D5CDD505-2E9C-101B-9397-08002B2CF9AE}" pid="100" name="IVID252617FB">
    <vt:lpwstr/>
  </property>
  <property fmtid="{D5CDD505-2E9C-101B-9397-08002B2CF9AE}" pid="101" name="IVIDA0D1BD8">
    <vt:lpwstr/>
  </property>
  <property fmtid="{D5CDD505-2E9C-101B-9397-08002B2CF9AE}" pid="102" name="IVID3E4418F8">
    <vt:lpwstr/>
  </property>
  <property fmtid="{D5CDD505-2E9C-101B-9397-08002B2CF9AE}" pid="103" name="IVID18751B08">
    <vt:lpwstr/>
  </property>
  <property fmtid="{D5CDD505-2E9C-101B-9397-08002B2CF9AE}" pid="104" name="IVID242E11FA">
    <vt:lpwstr/>
  </property>
  <property fmtid="{D5CDD505-2E9C-101B-9397-08002B2CF9AE}" pid="105" name="IVID2C5B17D5">
    <vt:lpwstr/>
  </property>
  <property fmtid="{D5CDD505-2E9C-101B-9397-08002B2CF9AE}" pid="106" name="IVID1D4D0E00">
    <vt:lpwstr/>
  </property>
  <property fmtid="{D5CDD505-2E9C-101B-9397-08002B2CF9AE}" pid="107" name="IVID176B1807">
    <vt:lpwstr/>
  </property>
  <property fmtid="{D5CDD505-2E9C-101B-9397-08002B2CF9AE}" pid="108" name="IVID1C4C1ED2">
    <vt:lpwstr/>
  </property>
  <property fmtid="{D5CDD505-2E9C-101B-9397-08002B2CF9AE}" pid="109" name="IVID2C231BD0">
    <vt:lpwstr/>
  </property>
  <property fmtid="{D5CDD505-2E9C-101B-9397-08002B2CF9AE}" pid="110" name="IVID463713F2">
    <vt:lpwstr/>
  </property>
  <property fmtid="{D5CDD505-2E9C-101B-9397-08002B2CF9AE}" pid="111" name="IVID314B13D0">
    <vt:lpwstr/>
  </property>
  <property fmtid="{D5CDD505-2E9C-101B-9397-08002B2CF9AE}" pid="112" name="IVID12441807">
    <vt:lpwstr/>
  </property>
  <property fmtid="{D5CDD505-2E9C-101B-9397-08002B2CF9AE}" pid="113" name="IVID117215DC">
    <vt:lpwstr/>
  </property>
  <property fmtid="{D5CDD505-2E9C-101B-9397-08002B2CF9AE}" pid="114" name="IVID251817D3">
    <vt:lpwstr/>
  </property>
  <property fmtid="{D5CDD505-2E9C-101B-9397-08002B2CF9AE}" pid="115" name="IVID3C5710EC">
    <vt:lpwstr/>
  </property>
  <property fmtid="{D5CDD505-2E9C-101B-9397-08002B2CF9AE}" pid="116" name="IVID16F44373">
    <vt:lpwstr/>
  </property>
  <property fmtid="{D5CDD505-2E9C-101B-9397-08002B2CF9AE}" pid="117" name="IVID44F14F6">
    <vt:lpwstr/>
  </property>
  <property fmtid="{D5CDD505-2E9C-101B-9397-08002B2CF9AE}" pid="118" name="IVID3B3714D9">
    <vt:lpwstr/>
  </property>
  <property fmtid="{D5CDD505-2E9C-101B-9397-08002B2CF9AE}" pid="119" name="IVID407116E5">
    <vt:lpwstr/>
  </property>
  <property fmtid="{D5CDD505-2E9C-101B-9397-08002B2CF9AE}" pid="120" name="IVID2259120A">
    <vt:lpwstr/>
  </property>
  <property fmtid="{D5CDD505-2E9C-101B-9397-08002B2CF9AE}" pid="121" name="IVID197115DA">
    <vt:lpwstr/>
  </property>
  <property fmtid="{D5CDD505-2E9C-101B-9397-08002B2CF9AE}" pid="122" name="IVID146C17D2">
    <vt:lpwstr/>
  </property>
  <property fmtid="{D5CDD505-2E9C-101B-9397-08002B2CF9AE}" pid="123" name="IVID3B3616E1">
    <vt:lpwstr/>
  </property>
  <property fmtid="{D5CDD505-2E9C-101B-9397-08002B2CF9AE}" pid="124" name="IVID18ED3072">
    <vt:lpwstr/>
  </property>
  <property fmtid="{D5CDD505-2E9C-101B-9397-08002B2CF9AE}" pid="125" name="IVID3C530FF7">
    <vt:lpwstr/>
  </property>
  <property fmtid="{D5CDD505-2E9C-101B-9397-08002B2CF9AE}" pid="126" name="IVID29500B09">
    <vt:lpwstr/>
  </property>
  <property fmtid="{D5CDD505-2E9C-101B-9397-08002B2CF9AE}" pid="127" name="IVID1B5D11F6">
    <vt:lpwstr/>
  </property>
  <property fmtid="{D5CDD505-2E9C-101B-9397-08002B2CF9AE}" pid="128" name="IVID2B3F11FE">
    <vt:lpwstr/>
  </property>
  <property fmtid="{D5CDD505-2E9C-101B-9397-08002B2CF9AE}" pid="129" name="IVID391D11CE">
    <vt:lpwstr/>
  </property>
  <property fmtid="{D5CDD505-2E9C-101B-9397-08002B2CF9AE}" pid="130" name="IVID1D3915FA">
    <vt:lpwstr/>
  </property>
  <property fmtid="{D5CDD505-2E9C-101B-9397-08002B2CF9AE}" pid="131" name="IVID271A16F9">
    <vt:lpwstr/>
  </property>
  <property fmtid="{D5CDD505-2E9C-101B-9397-08002B2CF9AE}" pid="132" name="IVID332613CE">
    <vt:lpwstr/>
  </property>
  <property fmtid="{D5CDD505-2E9C-101B-9397-08002B2CF9AE}" pid="133" name="IVID403B14ED">
    <vt:lpwstr/>
  </property>
  <property fmtid="{D5CDD505-2E9C-101B-9397-08002B2CF9AE}" pid="134" name="IVID1906014D">
    <vt:lpwstr/>
  </property>
  <property fmtid="{D5CDD505-2E9C-101B-9397-08002B2CF9AE}" pid="135" name="IVIDE671F09">
    <vt:lpwstr/>
  </property>
  <property fmtid="{D5CDD505-2E9C-101B-9397-08002B2CF9AE}" pid="136" name="IVID5551EE9">
    <vt:lpwstr/>
  </property>
  <property fmtid="{D5CDD505-2E9C-101B-9397-08002B2CF9AE}" pid="137" name="IVID2A621BFC">
    <vt:lpwstr/>
  </property>
  <property fmtid="{D5CDD505-2E9C-101B-9397-08002B2CF9AE}" pid="138" name="IVID3A6312FF">
    <vt:lpwstr/>
  </property>
  <property fmtid="{D5CDD505-2E9C-101B-9397-08002B2CF9AE}" pid="139" name="IVID240F11F4">
    <vt:lpwstr/>
  </property>
  <property fmtid="{D5CDD505-2E9C-101B-9397-08002B2CF9AE}" pid="140" name="IVID1E451EF3">
    <vt:lpwstr/>
  </property>
  <property fmtid="{D5CDD505-2E9C-101B-9397-08002B2CF9AE}" pid="141" name="IVID110509E4">
    <vt:lpwstr/>
  </property>
  <property fmtid="{D5CDD505-2E9C-101B-9397-08002B2CF9AE}" pid="142" name="IVID126215CF">
    <vt:lpwstr/>
  </property>
  <property fmtid="{D5CDD505-2E9C-101B-9397-08002B2CF9AE}" pid="143" name="IVID264116E9">
    <vt:lpwstr/>
  </property>
  <property fmtid="{D5CDD505-2E9C-101B-9397-08002B2CF9AE}" pid="144" name="IVID2C421A05">
    <vt:lpwstr/>
  </property>
  <property fmtid="{D5CDD505-2E9C-101B-9397-08002B2CF9AE}" pid="145" name="IVID33231AF3">
    <vt:lpwstr/>
  </property>
  <property fmtid="{D5CDD505-2E9C-101B-9397-08002B2CF9AE}" pid="146" name="IVIDA410CDC">
    <vt:lpwstr/>
  </property>
  <property fmtid="{D5CDD505-2E9C-101B-9397-08002B2CF9AE}" pid="147" name="IVID2E4B12F4">
    <vt:lpwstr/>
  </property>
  <property fmtid="{D5CDD505-2E9C-101B-9397-08002B2CF9AE}" pid="148" name="IVID12621CF6">
    <vt:lpwstr/>
  </property>
  <property fmtid="{D5CDD505-2E9C-101B-9397-08002B2CF9AE}" pid="149" name="IVID415011E8">
    <vt:lpwstr/>
  </property>
  <property fmtid="{D5CDD505-2E9C-101B-9397-08002B2CF9AE}" pid="150" name="IVID292711DB">
    <vt:lpwstr/>
  </property>
  <property fmtid="{D5CDD505-2E9C-101B-9397-08002B2CF9AE}" pid="151" name="IVID247917D9">
    <vt:lpwstr/>
  </property>
  <property fmtid="{D5CDD505-2E9C-101B-9397-08002B2CF9AE}" pid="152" name="IVID224D07F3">
    <vt:lpwstr/>
  </property>
  <property fmtid="{D5CDD505-2E9C-101B-9397-08002B2CF9AE}" pid="153" name="IVID1A6317EC">
    <vt:lpwstr/>
  </property>
  <property fmtid="{D5CDD505-2E9C-101B-9397-08002B2CF9AE}" pid="154" name="IVID2D2117EA">
    <vt:lpwstr/>
  </property>
  <property fmtid="{D5CDD505-2E9C-101B-9397-08002B2CF9AE}" pid="155" name="IVID183C1608">
    <vt:lpwstr/>
  </property>
  <property fmtid="{D5CDD505-2E9C-101B-9397-08002B2CF9AE}" pid="156" name="IVID296B14ED">
    <vt:lpwstr/>
  </property>
  <property fmtid="{D5CDD505-2E9C-101B-9397-08002B2CF9AE}" pid="157" name="IVID323C16EB">
    <vt:lpwstr/>
  </property>
  <property fmtid="{D5CDD505-2E9C-101B-9397-08002B2CF9AE}" pid="158" name="IVID321507FB">
    <vt:lpwstr/>
  </property>
  <property fmtid="{D5CDD505-2E9C-101B-9397-08002B2CF9AE}" pid="159" name="IVID325417FC">
    <vt:lpwstr/>
  </property>
  <property fmtid="{D5CDD505-2E9C-101B-9397-08002B2CF9AE}" pid="160" name="IVID14221700">
    <vt:lpwstr/>
  </property>
  <property fmtid="{D5CDD505-2E9C-101B-9397-08002B2CF9AE}" pid="161" name="IVID347407DB">
    <vt:lpwstr/>
  </property>
  <property fmtid="{D5CDD505-2E9C-101B-9397-08002B2CF9AE}" pid="162" name="IVID33601201">
    <vt:lpwstr/>
  </property>
  <property fmtid="{D5CDD505-2E9C-101B-9397-08002B2CF9AE}" pid="163" name="IVID1A7114DE">
    <vt:lpwstr/>
  </property>
  <property fmtid="{D5CDD505-2E9C-101B-9397-08002B2CF9AE}" pid="164" name="IVID45611BDE">
    <vt:lpwstr/>
  </property>
  <property fmtid="{D5CDD505-2E9C-101B-9397-08002B2CF9AE}" pid="165" name="IVID26AB3C3D">
    <vt:lpwstr/>
  </property>
  <property fmtid="{D5CDD505-2E9C-101B-9397-08002B2CF9AE}" pid="166" name="IVID7290E0A">
    <vt:lpwstr/>
  </property>
  <property fmtid="{D5CDD505-2E9C-101B-9397-08002B2CF9AE}" pid="167" name="IVID3B4715DE">
    <vt:lpwstr/>
  </property>
  <property fmtid="{D5CDD505-2E9C-101B-9397-08002B2CF9AE}" pid="168" name="IVID235E1204">
    <vt:lpwstr/>
  </property>
  <property fmtid="{D5CDD505-2E9C-101B-9397-08002B2CF9AE}" pid="169" name="IVID3F3814ED">
    <vt:lpwstr/>
  </property>
  <property fmtid="{D5CDD505-2E9C-101B-9397-08002B2CF9AE}" pid="170" name="IVID35241706">
    <vt:lpwstr/>
  </property>
  <property fmtid="{D5CDD505-2E9C-101B-9397-08002B2CF9AE}" pid="171" name="IVID3D5C1908">
    <vt:lpwstr/>
  </property>
  <property fmtid="{D5CDD505-2E9C-101B-9397-08002B2CF9AE}" pid="172" name="IVID1E6F12D4">
    <vt:lpwstr/>
  </property>
  <property fmtid="{D5CDD505-2E9C-101B-9397-08002B2CF9AE}" pid="173" name="IVID422B13E6">
    <vt:lpwstr/>
  </property>
  <property fmtid="{D5CDD505-2E9C-101B-9397-08002B2CF9AE}" pid="174" name="IVID40608CD">
    <vt:lpwstr/>
  </property>
  <property fmtid="{D5CDD505-2E9C-101B-9397-08002B2CF9AE}" pid="175" name="IVID306B1CFA">
    <vt:lpwstr/>
  </property>
  <property fmtid="{D5CDD505-2E9C-101B-9397-08002B2CF9AE}" pid="176" name="IVID40600903">
    <vt:lpwstr/>
  </property>
  <property fmtid="{D5CDD505-2E9C-101B-9397-08002B2CF9AE}" pid="177" name="IVID10641BD0">
    <vt:lpwstr/>
  </property>
  <property fmtid="{D5CDD505-2E9C-101B-9397-08002B2CF9AE}" pid="178" name="IVIDD5E16FB">
    <vt:lpwstr/>
  </property>
  <property fmtid="{D5CDD505-2E9C-101B-9397-08002B2CF9AE}" pid="179" name="IVID1C4814FC">
    <vt:lpwstr/>
  </property>
  <property fmtid="{D5CDD505-2E9C-101B-9397-08002B2CF9AE}" pid="180" name="IVID332614FC">
    <vt:lpwstr/>
  </property>
  <property fmtid="{D5CDD505-2E9C-101B-9397-08002B2CF9AE}" pid="181" name="IVID2E731AD1">
    <vt:lpwstr/>
  </property>
  <property fmtid="{D5CDD505-2E9C-101B-9397-08002B2CF9AE}" pid="182" name="IVID22C68C16">
    <vt:lpwstr/>
  </property>
  <property fmtid="{D5CDD505-2E9C-101B-9397-08002B2CF9AE}" pid="183" name="IVID12540803">
    <vt:lpwstr/>
  </property>
  <property fmtid="{D5CDD505-2E9C-101B-9397-08002B2CF9AE}" pid="184" name="IVID212C1ED0">
    <vt:lpwstr/>
  </property>
  <property fmtid="{D5CDD505-2E9C-101B-9397-08002B2CF9AE}" pid="185" name="IVID1C6310DA">
    <vt:lpwstr/>
  </property>
  <property fmtid="{D5CDD505-2E9C-101B-9397-08002B2CF9AE}" pid="186" name="IVID416808ED">
    <vt:lpwstr/>
  </property>
  <property fmtid="{D5CDD505-2E9C-101B-9397-08002B2CF9AE}" pid="187" name="IVID2B111A07">
    <vt:lpwstr/>
  </property>
  <property fmtid="{D5CDD505-2E9C-101B-9397-08002B2CF9AE}" pid="188" name="IVID171112DD">
    <vt:lpwstr/>
  </property>
  <property fmtid="{D5CDD505-2E9C-101B-9397-08002B2CF9AE}" pid="189" name="IVID342515D7">
    <vt:lpwstr/>
  </property>
  <property fmtid="{D5CDD505-2E9C-101B-9397-08002B2CF9AE}" pid="190" name="IVID26919FE">
    <vt:lpwstr/>
  </property>
  <property fmtid="{D5CDD505-2E9C-101B-9397-08002B2CF9AE}" pid="191" name="IVID114D11FC">
    <vt:lpwstr/>
  </property>
  <property fmtid="{D5CDD505-2E9C-101B-9397-08002B2CF9AE}" pid="192" name="IVID341D14F0">
    <vt:lpwstr/>
  </property>
  <property fmtid="{D5CDD505-2E9C-101B-9397-08002B2CF9AE}" pid="193" name="IVID14D82165">
    <vt:lpwstr/>
  </property>
  <property fmtid="{D5CDD505-2E9C-101B-9397-08002B2CF9AE}" pid="194" name="IVIDD1218E3">
    <vt:lpwstr/>
  </property>
  <property fmtid="{D5CDD505-2E9C-101B-9397-08002B2CF9AE}" pid="195" name="IVID391E09DF">
    <vt:lpwstr/>
  </property>
  <property fmtid="{D5CDD505-2E9C-101B-9397-08002B2CF9AE}" pid="196" name="IVID1F2919EB">
    <vt:lpwstr/>
  </property>
  <property fmtid="{D5CDD505-2E9C-101B-9397-08002B2CF9AE}" pid="197" name="IVID1C3C19EE">
    <vt:lpwstr/>
  </property>
  <property fmtid="{D5CDD505-2E9C-101B-9397-08002B2CF9AE}" pid="198" name="IVID1E4214D4">
    <vt:lpwstr/>
  </property>
  <property fmtid="{D5CDD505-2E9C-101B-9397-08002B2CF9AE}" pid="199" name="IVID2B1B15E9">
    <vt:lpwstr/>
  </property>
  <property fmtid="{D5CDD505-2E9C-101B-9397-08002B2CF9AE}" pid="200" name="IVID274F18F8">
    <vt:lpwstr/>
  </property>
  <property fmtid="{D5CDD505-2E9C-101B-9397-08002B2CF9AE}" pid="201" name="IVID131D11FF">
    <vt:lpwstr/>
  </property>
  <property fmtid="{D5CDD505-2E9C-101B-9397-08002B2CF9AE}" pid="202" name="IVID1B5118E6">
    <vt:lpwstr/>
  </property>
  <property fmtid="{D5CDD505-2E9C-101B-9397-08002B2CF9AE}" pid="203" name="IVID3B431B07">
    <vt:lpwstr/>
  </property>
  <property fmtid="{D5CDD505-2E9C-101B-9397-08002B2CF9AE}" pid="204" name="IVID1D4016E6">
    <vt:lpwstr/>
  </property>
  <property fmtid="{D5CDD505-2E9C-101B-9397-08002B2CF9AE}" pid="205" name="IVID3E311CF7">
    <vt:lpwstr/>
  </property>
  <property fmtid="{D5CDD505-2E9C-101B-9397-08002B2CF9AE}" pid="206" name="IVID2F3614DB">
    <vt:lpwstr/>
  </property>
  <property fmtid="{D5CDD505-2E9C-101B-9397-08002B2CF9AE}" pid="207" name="IVID3E1611E8">
    <vt:lpwstr/>
  </property>
  <property fmtid="{D5CDD505-2E9C-101B-9397-08002B2CF9AE}" pid="208" name="IVID91516E1">
    <vt:lpwstr/>
  </property>
  <property fmtid="{D5CDD505-2E9C-101B-9397-08002B2CF9AE}" pid="209" name="IVID365D17EE">
    <vt:lpwstr/>
  </property>
  <property fmtid="{D5CDD505-2E9C-101B-9397-08002B2CF9AE}" pid="210" name="IVID8531007">
    <vt:lpwstr/>
  </property>
  <property fmtid="{D5CDD505-2E9C-101B-9397-08002B2CF9AE}" pid="211" name="IVIDE6C12F1">
    <vt:lpwstr/>
  </property>
  <property fmtid="{D5CDD505-2E9C-101B-9397-08002B2CF9AE}" pid="212" name="IVID2C3C1BEE">
    <vt:lpwstr/>
  </property>
  <property fmtid="{D5CDD505-2E9C-101B-9397-08002B2CF9AE}" pid="213" name="IVIDA2610F0">
    <vt:lpwstr/>
  </property>
  <property fmtid="{D5CDD505-2E9C-101B-9397-08002B2CF9AE}" pid="214" name="IVID215B0FE5">
    <vt:lpwstr/>
  </property>
  <property fmtid="{D5CDD505-2E9C-101B-9397-08002B2CF9AE}" pid="215" name="IVID336913E1">
    <vt:lpwstr/>
  </property>
  <property fmtid="{D5CDD505-2E9C-101B-9397-08002B2CF9AE}" pid="216" name="IVID22712D5">
    <vt:lpwstr/>
  </property>
  <property fmtid="{D5CDD505-2E9C-101B-9397-08002B2CF9AE}" pid="217" name="IVID37531300">
    <vt:lpwstr/>
  </property>
  <property fmtid="{D5CDD505-2E9C-101B-9397-08002B2CF9AE}" pid="218" name="IVIDD311005">
    <vt:lpwstr/>
  </property>
  <property fmtid="{D5CDD505-2E9C-101B-9397-08002B2CF9AE}" pid="219" name="IVID417511F3">
    <vt:lpwstr/>
  </property>
  <property fmtid="{D5CDD505-2E9C-101B-9397-08002B2CF9AE}" pid="220" name="IVID2C1E12D1">
    <vt:lpwstr/>
  </property>
  <property fmtid="{D5CDD505-2E9C-101B-9397-08002B2CF9AE}" pid="221" name="IVID21301CFB">
    <vt:lpwstr/>
  </property>
  <property fmtid="{D5CDD505-2E9C-101B-9397-08002B2CF9AE}" pid="222" name="IVID3E3A18EF">
    <vt:lpwstr/>
  </property>
  <property fmtid="{D5CDD505-2E9C-101B-9397-08002B2CF9AE}" pid="223" name="IVID19F42C31">
    <vt:lpwstr/>
  </property>
  <property fmtid="{D5CDD505-2E9C-101B-9397-08002B2CF9AE}" pid="224" name="IVID113E10DC">
    <vt:lpwstr/>
  </property>
  <property fmtid="{D5CDD505-2E9C-101B-9397-08002B2CF9AE}" pid="225" name="IVID283D11D6">
    <vt:lpwstr/>
  </property>
  <property fmtid="{D5CDD505-2E9C-101B-9397-08002B2CF9AE}" pid="226" name="IVID453514F6">
    <vt:lpwstr/>
  </property>
  <property fmtid="{D5CDD505-2E9C-101B-9397-08002B2CF9AE}" pid="227" name="IVID137812E5">
    <vt:lpwstr/>
  </property>
  <property fmtid="{D5CDD505-2E9C-101B-9397-08002B2CF9AE}" pid="228" name="IVID17063A1C">
    <vt:lpwstr/>
  </property>
  <property fmtid="{D5CDD505-2E9C-101B-9397-08002B2CF9AE}" pid="229" name="IVID12611ADE">
    <vt:lpwstr/>
  </property>
  <property fmtid="{D5CDD505-2E9C-101B-9397-08002B2CF9AE}" pid="230" name="IVID190A15F3">
    <vt:lpwstr/>
  </property>
  <property fmtid="{D5CDD505-2E9C-101B-9397-08002B2CF9AE}" pid="231" name="IVID1BDF126E">
    <vt:lpwstr/>
  </property>
  <property fmtid="{D5CDD505-2E9C-101B-9397-08002B2CF9AE}" pid="232" name="IVIDA3E11E9">
    <vt:lpwstr/>
  </property>
  <property fmtid="{D5CDD505-2E9C-101B-9397-08002B2CF9AE}" pid="233" name="IVID375215CF">
    <vt:lpwstr/>
  </property>
  <property fmtid="{D5CDD505-2E9C-101B-9397-08002B2CF9AE}" pid="234" name="IVID1D401702">
    <vt:lpwstr/>
  </property>
  <property fmtid="{D5CDD505-2E9C-101B-9397-08002B2CF9AE}" pid="235" name="IVID382E16DB">
    <vt:lpwstr/>
  </property>
  <property fmtid="{D5CDD505-2E9C-101B-9397-08002B2CF9AE}" pid="236" name="IVID30321805">
    <vt:lpwstr/>
  </property>
  <property fmtid="{D5CDD505-2E9C-101B-9397-08002B2CF9AE}" pid="237" name="IVIDF3415DD">
    <vt:lpwstr/>
  </property>
  <property fmtid="{D5CDD505-2E9C-101B-9397-08002B2CF9AE}" pid="238" name="IVID112118DE">
    <vt:lpwstr/>
  </property>
  <property fmtid="{D5CDD505-2E9C-101B-9397-08002B2CF9AE}" pid="239" name="IVID2C0E11E8">
    <vt:lpwstr/>
  </property>
  <property fmtid="{D5CDD505-2E9C-101B-9397-08002B2CF9AE}" pid="240" name="IVID233A10E1">
    <vt:lpwstr/>
  </property>
  <property fmtid="{D5CDD505-2E9C-101B-9397-08002B2CF9AE}" pid="241" name="IVID3E3919D4">
    <vt:lpwstr/>
  </property>
  <property fmtid="{D5CDD505-2E9C-101B-9397-08002B2CF9AE}" pid="242" name="IVID113E1ADD">
    <vt:lpwstr/>
  </property>
  <property fmtid="{D5CDD505-2E9C-101B-9397-08002B2CF9AE}" pid="243" name="IVID113D14F9">
    <vt:lpwstr/>
  </property>
  <property fmtid="{D5CDD505-2E9C-101B-9397-08002B2CF9AE}" pid="244" name="IVID265C1905">
    <vt:lpwstr/>
  </property>
  <property fmtid="{D5CDD505-2E9C-101B-9397-08002B2CF9AE}" pid="245" name="IVID32281CED">
    <vt:lpwstr/>
  </property>
  <property fmtid="{D5CDD505-2E9C-101B-9397-08002B2CF9AE}" pid="246" name="IVID370C1506">
    <vt:lpwstr/>
  </property>
  <property fmtid="{D5CDD505-2E9C-101B-9397-08002B2CF9AE}" pid="247" name="IVID30171A08">
    <vt:lpwstr/>
  </property>
  <property fmtid="{D5CDD505-2E9C-101B-9397-08002B2CF9AE}" pid="248" name="IVID24141AD0">
    <vt:lpwstr/>
  </property>
  <property fmtid="{D5CDD505-2E9C-101B-9397-08002B2CF9AE}" pid="249" name="IVID80A173A">
    <vt:lpwstr/>
  </property>
  <property fmtid="{D5CDD505-2E9C-101B-9397-08002B2CF9AE}" pid="250" name="IVID432613D2">
    <vt:lpwstr/>
  </property>
  <property fmtid="{D5CDD505-2E9C-101B-9397-08002B2CF9AE}" pid="251" name="IVID39601803">
    <vt:lpwstr/>
  </property>
  <property fmtid="{D5CDD505-2E9C-101B-9397-08002B2CF9AE}" pid="252" name="IVID394F11F2">
    <vt:lpwstr/>
  </property>
  <property fmtid="{D5CDD505-2E9C-101B-9397-08002B2CF9AE}" pid="253" name="IVID22690F09">
    <vt:lpwstr/>
  </property>
  <property fmtid="{D5CDD505-2E9C-101B-9397-08002B2CF9AE}" pid="254" name="IVID2A4E11EA">
    <vt:lpwstr/>
  </property>
  <property fmtid="{D5CDD505-2E9C-101B-9397-08002B2CF9AE}" pid="255" name="IVID1C5711E4">
    <vt:lpwstr/>
  </property>
  <property fmtid="{D5CDD505-2E9C-101B-9397-08002B2CF9AE}" pid="256" name="IVID272C1306">
    <vt:lpwstr/>
  </property>
  <property fmtid="{D5CDD505-2E9C-101B-9397-08002B2CF9AE}" pid="257" name="IVID1203312D">
    <vt:lpwstr/>
  </property>
  <property fmtid="{D5CDD505-2E9C-101B-9397-08002B2CF9AE}" pid="258" name="IVID262214D4">
    <vt:lpwstr/>
  </property>
  <property fmtid="{D5CDD505-2E9C-101B-9397-08002B2CF9AE}" pid="259" name="IVID116216F5">
    <vt:lpwstr/>
  </property>
  <property fmtid="{D5CDD505-2E9C-101B-9397-08002B2CF9AE}" pid="260" name="IVID441011E3">
    <vt:lpwstr/>
  </property>
  <property fmtid="{D5CDD505-2E9C-101B-9397-08002B2CF9AE}" pid="261" name="IVID41514E8">
    <vt:lpwstr/>
  </property>
  <property fmtid="{D5CDD505-2E9C-101B-9397-08002B2CF9AE}" pid="262" name="IVID1C5F1703">
    <vt:lpwstr/>
  </property>
</Properties>
</file>